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arketing\Lead Magnets\Qtr Est Payments\"/>
    </mc:Choice>
  </mc:AlternateContent>
  <xr:revisionPtr revIDLastSave="0" documentId="13_ncr:1_{9D95CA74-ACDA-44DA-BB76-5C05A2F43284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START HERE" sheetId="1" r:id="rId1"/>
    <sheet name="Q1" sheetId="2" r:id="rId2"/>
    <sheet name="Q2" sheetId="3" r:id="rId3"/>
    <sheet name="Q3" sheetId="4" r:id="rId4"/>
    <sheet name="Q4" sheetId="5" r:id="rId5"/>
    <sheet name="ANNUAL SUMMARY" sheetId="6" r:id="rId6"/>
    <sheet name="TAX BRACKETS" sheetId="7" r:id="rId7"/>
  </sheets>
  <calcPr calcId="191029"/>
</workbook>
</file>

<file path=xl/calcChain.xml><?xml version="1.0" encoding="utf-8"?>
<calcChain xmlns="http://schemas.openxmlformats.org/spreadsheetml/2006/main">
  <c r="C36" i="3" l="1"/>
  <c r="C36" i="2"/>
  <c r="C30" i="5"/>
  <c r="C31" i="5" s="1"/>
  <c r="C30" i="4"/>
  <c r="C31" i="4" s="1"/>
  <c r="E11" i="6" s="1"/>
  <c r="C30" i="3"/>
  <c r="C31" i="3" s="1"/>
  <c r="E22" i="6"/>
  <c r="F10" i="6"/>
  <c r="F9" i="6"/>
  <c r="F8" i="6"/>
  <c r="E8" i="6"/>
  <c r="D8" i="6"/>
  <c r="C8" i="6"/>
  <c r="G8" i="6" s="1"/>
  <c r="F7" i="6"/>
  <c r="E7" i="6"/>
  <c r="D7" i="6"/>
  <c r="C7" i="6"/>
  <c r="G7" i="6" s="1"/>
  <c r="C53" i="5"/>
  <c r="C48" i="5"/>
  <c r="C47" i="5"/>
  <c r="C46" i="5"/>
  <c r="C34" i="5"/>
  <c r="C33" i="5"/>
  <c r="C27" i="5"/>
  <c r="C6" i="5"/>
  <c r="C36" i="5" s="1"/>
  <c r="C53" i="4"/>
  <c r="C48" i="4"/>
  <c r="C46" i="4"/>
  <c r="C34" i="4"/>
  <c r="C27" i="4"/>
  <c r="E9" i="6" s="1"/>
  <c r="C6" i="4"/>
  <c r="C36" i="4" s="1"/>
  <c r="C53" i="3"/>
  <c r="C46" i="3"/>
  <c r="C34" i="3"/>
  <c r="C27" i="3"/>
  <c r="C48" i="3" s="1"/>
  <c r="C6" i="3"/>
  <c r="C46" i="2"/>
  <c r="C34" i="2"/>
  <c r="C27" i="2"/>
  <c r="C10" i="6" s="1"/>
  <c r="C30" i="2" l="1"/>
  <c r="C31" i="2" s="1"/>
  <c r="C32" i="2" s="1"/>
  <c r="C32" i="5"/>
  <c r="C35" i="5" s="1"/>
  <c r="F11" i="6"/>
  <c r="C49" i="3"/>
  <c r="D11" i="6"/>
  <c r="C48" i="2"/>
  <c r="C47" i="2"/>
  <c r="E25" i="6"/>
  <c r="C37" i="5"/>
  <c r="C33" i="4"/>
  <c r="D10" i="6"/>
  <c r="G10" i="6" s="1"/>
  <c r="C32" i="3"/>
  <c r="C35" i="3" s="1"/>
  <c r="C37" i="3" s="1"/>
  <c r="C32" i="4"/>
  <c r="C35" i="4" s="1"/>
  <c r="C37" i="4" s="1"/>
  <c r="E10" i="6"/>
  <c r="C33" i="3"/>
  <c r="C47" i="4"/>
  <c r="C49" i="4"/>
  <c r="C9" i="6"/>
  <c r="C49" i="5"/>
  <c r="D9" i="6"/>
  <c r="C33" i="2"/>
  <c r="C47" i="3"/>
  <c r="C11" i="6" l="1"/>
  <c r="G11" i="6" s="1"/>
  <c r="E29" i="6" s="1"/>
  <c r="C49" i="2"/>
  <c r="C38" i="5"/>
  <c r="C39" i="5" s="1"/>
  <c r="C38" i="4"/>
  <c r="C39" i="4" s="1"/>
  <c r="E12" i="6" s="1"/>
  <c r="C38" i="3"/>
  <c r="C39" i="3" s="1"/>
  <c r="C35" i="2"/>
  <c r="C37" i="2" s="1"/>
  <c r="G9" i="6"/>
  <c r="E26" i="6" s="1"/>
  <c r="C38" i="2" l="1"/>
  <c r="C39" i="2" s="1"/>
  <c r="F12" i="6"/>
  <c r="C50" i="5"/>
  <c r="C40" i="5"/>
  <c r="C52" i="5" s="1"/>
  <c r="C40" i="4"/>
  <c r="E13" i="6" s="1"/>
  <c r="C50" i="4"/>
  <c r="D12" i="6"/>
  <c r="C40" i="3"/>
  <c r="D19" i="6" s="1"/>
  <c r="C50" i="3"/>
  <c r="C43" i="5"/>
  <c r="D21" i="6"/>
  <c r="G21" i="6" s="1"/>
  <c r="F13" i="6"/>
  <c r="C43" i="3" l="1"/>
  <c r="F21" i="6"/>
  <c r="C51" i="3"/>
  <c r="C52" i="3"/>
  <c r="D14" i="6"/>
  <c r="D13" i="6"/>
  <c r="C51" i="5"/>
  <c r="F14" i="6"/>
  <c r="C12" i="6"/>
  <c r="C50" i="2"/>
  <c r="C40" i="2"/>
  <c r="C53" i="2" s="1"/>
  <c r="G12" i="6"/>
  <c r="E30" i="6" s="1"/>
  <c r="C43" i="4"/>
  <c r="D20" i="6"/>
  <c r="F20" i="6" s="1"/>
  <c r="E14" i="6"/>
  <c r="C52" i="4"/>
  <c r="C51" i="4"/>
  <c r="G19" i="6"/>
  <c r="F19" i="6"/>
  <c r="C14" i="6" l="1"/>
  <c r="G14" i="6" s="1"/>
  <c r="E32" i="6" s="1"/>
  <c r="D18" i="6"/>
  <c r="G18" i="6" s="1"/>
  <c r="G20" i="6"/>
  <c r="C13" i="6"/>
  <c r="G13" i="6" s="1"/>
  <c r="E27" i="6" s="1"/>
  <c r="C51" i="2"/>
  <c r="C52" i="2"/>
  <c r="C43" i="2"/>
  <c r="E31" i="6"/>
  <c r="F18" i="6" l="1"/>
  <c r="F22" i="6" s="1"/>
  <c r="D22" i="6"/>
  <c r="G22" i="6" s="1"/>
  <c r="E28" i="6"/>
</calcChain>
</file>

<file path=xl/sharedStrings.xml><?xml version="1.0" encoding="utf-8"?>
<sst xmlns="http://schemas.openxmlformats.org/spreadsheetml/2006/main" count="377" uniqueCount="244">
  <si>
    <t>THE SELF-EMPLOYED TAX COMPANY</t>
  </si>
  <si>
    <t>Helping You Become Successfully Self-Employed</t>
  </si>
  <si>
    <t>QUARTERLY TAX PAYMENT CALCULATOR</t>
  </si>
  <si>
    <t>15.3%</t>
  </si>
  <si>
    <t>4 TABS</t>
  </si>
  <si>
    <t>SUMMARY</t>
  </si>
  <si>
    <t>Self-Employment Tax Rate</t>
  </si>
  <si>
    <t>One Per Quarter</t>
  </si>
  <si>
    <t>Annual Aggregation</t>
  </si>
  <si>
    <t>HOW TO USE THIS CALCULATOR</t>
  </si>
  <si>
    <t xml:space="preserve">  STEP 1:  Go to the Q1 tab. Enter your Filing Status (this carries across all quarters).</t>
  </si>
  <si>
    <t xml:space="preserve">  STEP 2:  Enter your actual gross self-employment income for that quarter in the yellow input cell.</t>
  </si>
  <si>
    <t xml:space="preserve">  STEP 3:  Enter your deductible expenses for that quarter in the Deduction Tracker section.</t>
  </si>
  <si>
    <t xml:space="preserve">  STEP 4:  Review your estimated tax payment for that quarter — pay by the due date shown.</t>
  </si>
  <si>
    <t xml:space="preserve">  STEP 5:  Repeat for Q2, Q3, and Q4 as each quarter ends.</t>
  </si>
  <si>
    <t xml:space="preserve">  STEP 6:  Check the ANNUAL SUMMARY tab to see your year-to-date totals, effective rates, and payment tracker.</t>
  </si>
  <si>
    <t>⚠  DISCLAIMER: This calculator provides estimates only and is not a substitute for professional tax advice. Tax laws change frequently. Always consult a qualified tax professional before making financial decisions. The Self-Employed Tax Company is not liable for errors or omissions.</t>
  </si>
  <si>
    <t>Need help with your taxes?  Visit: theselfemployedtaxcompany.com  |  Book a Free Consultation Today!</t>
  </si>
  <si>
    <t>© 2026 The Self-Employed Tax Company  |  All Rights Reserved  |  For Educational Purposes Only</t>
  </si>
  <si>
    <t>QUARTER 1  —  ESTIMATED TAX PAYMENT</t>
  </si>
  <si>
    <t xml:space="preserve">  SECTION 1: Q1 INCOME &amp; FILING STATUS</t>
  </si>
  <si>
    <t xml:space="preserve">  Filing Status</t>
  </si>
  <si>
    <t>Single</t>
  </si>
  <si>
    <t xml:space="preserve">  ← Select your filing status (applies to all quarters)</t>
  </si>
  <si>
    <t xml:space="preserve">  Q1 Gross Self-Employment Income</t>
  </si>
  <si>
    <t xml:space="preserve">  ← Enter your actual gross income for Jan / Feb / Mar</t>
  </si>
  <si>
    <t xml:space="preserve">  Q1 Other Income (W-2, etc.)</t>
  </si>
  <si>
    <t xml:space="preserve">  ← W-2 wages, interest, dividends, etc. for this quarter</t>
  </si>
  <si>
    <t xml:space="preserve">  SECTION 2: Q1 DEDUCTIBLE EXPENSES</t>
  </si>
  <si>
    <t>Expense Category</t>
  </si>
  <si>
    <t>Amount</t>
  </si>
  <si>
    <t>Notes / Details</t>
  </si>
  <si>
    <t xml:space="preserve">  Home Office Expenses</t>
  </si>
  <si>
    <t xml:space="preserve">  Vehicle &amp; Mileage</t>
  </si>
  <si>
    <t xml:space="preserve">  Health Insurance Premiums</t>
  </si>
  <si>
    <t xml:space="preserve">  Retirement Contributions (SEP/SIMPLE/Solo 401k)</t>
  </si>
  <si>
    <t xml:space="preserve">  Business Software &amp; Subscriptions</t>
  </si>
  <si>
    <t xml:space="preserve">  Marketing &amp; Advertising</t>
  </si>
  <si>
    <t xml:space="preserve">  Professional Development &amp; Education</t>
  </si>
  <si>
    <t xml:space="preserve">  Business Travel &amp; Meals (50%)</t>
  </si>
  <si>
    <t xml:space="preserve">  Professional Services (CPA, Legal)</t>
  </si>
  <si>
    <t xml:space="preserve">  Equipment &amp; Technology</t>
  </si>
  <si>
    <t xml:space="preserve">  Phone &amp; Internet (Business %)</t>
  </si>
  <si>
    <t xml:space="preserve">  Office Supplies</t>
  </si>
  <si>
    <t xml:space="preserve">  Business Insurance</t>
  </si>
  <si>
    <t xml:space="preserve">  Bank Fees &amp; Merchant Processing</t>
  </si>
  <si>
    <t xml:space="preserve">  Other Business Expenses</t>
  </si>
  <si>
    <t xml:space="preserve">  TOTAL Q1 DEDUCTIONS</t>
  </si>
  <si>
    <t xml:space="preserve">  SECTION 3: Q1 TAX CALCULATION  (Auto-Calculated — Do Not Edit)</t>
  </si>
  <si>
    <t xml:space="preserve">  Net Self-Employment Income</t>
  </si>
  <si>
    <t xml:space="preserve">  92.35% of gross SE income (IRS rule)</t>
  </si>
  <si>
    <t xml:space="preserve">  Self-Employment Tax (15.3%)</t>
  </si>
  <si>
    <t xml:space="preserve">  Social Security (12.4%) + Medicare (2.9%)</t>
  </si>
  <si>
    <t xml:space="preserve">  SE Tax Deduction (50%)</t>
  </si>
  <si>
    <t xml:space="preserve">  Deductible portion of SE tax</t>
  </si>
  <si>
    <t xml:space="preserve">  Total Q1 Deductions</t>
  </si>
  <si>
    <t xml:space="preserve">  From Section 2 above</t>
  </si>
  <si>
    <t xml:space="preserve">  Annualized Gross Income</t>
  </si>
  <si>
    <t xml:space="preserve">  Quarter income × 4 (for tax bracket estimation)</t>
  </si>
  <si>
    <t xml:space="preserve">  Annualized AGI</t>
  </si>
  <si>
    <t xml:space="preserve">  Annualized income minus SE deduction &amp; expenses</t>
  </si>
  <si>
    <t xml:space="preserve">  Standard Deduction</t>
  </si>
  <si>
    <t xml:space="preserve">  Annualized Taxable Income</t>
  </si>
  <si>
    <t xml:space="preserve">  AGI minus standard deduction (annualized)</t>
  </si>
  <si>
    <t xml:space="preserve">  Annualized Federal Income Tax</t>
  </si>
  <si>
    <t xml:space="preserve">  Q1 Estimated Income Tax</t>
  </si>
  <si>
    <t xml:space="preserve">  Annualized tax ÷ 4</t>
  </si>
  <si>
    <t xml:space="preserve">  Q1 Total Estimated Tax</t>
  </si>
  <si>
    <t xml:space="preserve">  SE Tax + Estimated Income Tax for this quarter</t>
  </si>
  <si>
    <t xml:space="preserve">  AMOUNT TO PAY</t>
  </si>
  <si>
    <t xml:space="preserve">  SECTION 4: Q1 SNAPSHOT</t>
  </si>
  <si>
    <t xml:space="preserve">  Q1 Gross Income</t>
  </si>
  <si>
    <t xml:space="preserve">  Q1 Total Deductions</t>
  </si>
  <si>
    <t xml:space="preserve">  Q1 Net Income (After Deductions)</t>
  </si>
  <si>
    <t xml:space="preserve">  Q1 SE Tax</t>
  </si>
  <si>
    <t xml:space="preserve">  Q1 Income Tax</t>
  </si>
  <si>
    <t xml:space="preserve">  Q1 Total Tax</t>
  </si>
  <si>
    <t xml:space="preserve">  Q1 Take-Home (After Tax)</t>
  </si>
  <si>
    <t xml:space="preserve">  Q1 Effective Tax Rate</t>
  </si>
  <si>
    <t>Need help with your quarterly taxes?  Book a FREE consultation at theselfemployedtaxcompany.com</t>
  </si>
  <si>
    <t>QUARTER 2  —  ESTIMATED TAX PAYMENT</t>
  </si>
  <si>
    <t xml:space="preserve">  SECTION 1: Q2 INCOME &amp; FILING STATUS</t>
  </si>
  <si>
    <t xml:space="preserve">  ← Auto-linked from Q1 tab</t>
  </si>
  <si>
    <t xml:space="preserve">  Q2 Gross Self-Employment Income</t>
  </si>
  <si>
    <t xml:space="preserve">  ← Enter your actual gross income for Apr / May</t>
  </si>
  <si>
    <t xml:space="preserve">  Q2 Other Income (W-2, etc.)</t>
  </si>
  <si>
    <t xml:space="preserve">  SECTION 2: Q2 DEDUCTIBLE EXPENSES</t>
  </si>
  <si>
    <t xml:space="preserve">  TOTAL Q2 DEDUCTIONS</t>
  </si>
  <si>
    <t xml:space="preserve">  SECTION 3: Q2 TAX CALCULATION  (Auto-Calculated — Do Not Edit)</t>
  </si>
  <si>
    <t xml:space="preserve">  Total Q2 Deductions</t>
  </si>
  <si>
    <t xml:space="preserve">  Q2 Estimated Income Tax</t>
  </si>
  <si>
    <t xml:space="preserve">  Q2 Total Estimated Tax</t>
  </si>
  <si>
    <t xml:space="preserve">  SECTION 4: Q2 SNAPSHOT</t>
  </si>
  <si>
    <t xml:space="preserve">  Q2 Gross Income</t>
  </si>
  <si>
    <t xml:space="preserve">  Q2 Total Deductions</t>
  </si>
  <si>
    <t xml:space="preserve">  Q2 Net Income (After Deductions)</t>
  </si>
  <si>
    <t xml:space="preserve">  Q2 SE Tax</t>
  </si>
  <si>
    <t xml:space="preserve">  Q2 Income Tax</t>
  </si>
  <si>
    <t xml:space="preserve">  Q2 Total Tax</t>
  </si>
  <si>
    <t xml:space="preserve">  Q2 Take-Home (After Tax)</t>
  </si>
  <si>
    <t xml:space="preserve">  Q2 Effective Tax Rate</t>
  </si>
  <si>
    <t>QUARTER 3  —  ESTIMATED TAX PAYMENT</t>
  </si>
  <si>
    <t xml:space="preserve">  SECTION 1: Q3 INCOME &amp; FILING STATUS</t>
  </si>
  <si>
    <t xml:space="preserve">  Q3 Gross Self-Employment Income</t>
  </si>
  <si>
    <t xml:space="preserve">  ← Enter your actual gross income for Jun / Jul / Aug</t>
  </si>
  <si>
    <t xml:space="preserve">  Q3 Other Income (W-2, etc.)</t>
  </si>
  <si>
    <t xml:space="preserve">  SECTION 2: Q3 DEDUCTIBLE EXPENSES</t>
  </si>
  <si>
    <t xml:space="preserve">  TOTAL Q3 DEDUCTIONS</t>
  </si>
  <si>
    <t xml:space="preserve">  SECTION 3: Q3 TAX CALCULATION  (Auto-Calculated — Do Not Edit)</t>
  </si>
  <si>
    <t xml:space="preserve">  Total Q3 Deductions</t>
  </si>
  <si>
    <t xml:space="preserve">  Q3 Estimated Income Tax</t>
  </si>
  <si>
    <t xml:space="preserve">  Q3 Total Estimated Tax</t>
  </si>
  <si>
    <t xml:space="preserve">  SECTION 4: Q3 SNAPSHOT</t>
  </si>
  <si>
    <t xml:space="preserve">  Q3 Gross Income</t>
  </si>
  <si>
    <t xml:space="preserve">  Q3 Total Deductions</t>
  </si>
  <si>
    <t xml:space="preserve">  Q3 Net Income (After Deductions)</t>
  </si>
  <si>
    <t xml:space="preserve">  Q3 SE Tax</t>
  </si>
  <si>
    <t xml:space="preserve">  Q3 Income Tax</t>
  </si>
  <si>
    <t xml:space="preserve">  Q3 Total Tax</t>
  </si>
  <si>
    <t xml:space="preserve">  Q3 Take-Home (After Tax)</t>
  </si>
  <si>
    <t xml:space="preserve">  Q3 Effective Tax Rate</t>
  </si>
  <si>
    <t>QUARTER 4  —  ESTIMATED TAX PAYMENT</t>
  </si>
  <si>
    <t xml:space="preserve">  SECTION 1: Q4 INCOME &amp; FILING STATUS</t>
  </si>
  <si>
    <t xml:space="preserve">  Q4 Gross Self-Employment Income</t>
  </si>
  <si>
    <t xml:space="preserve">  ← Enter your actual gross income for Sep / Oct / Nov / Dec</t>
  </si>
  <si>
    <t xml:space="preserve">  Q4 Other Income (W-2, etc.)</t>
  </si>
  <si>
    <t xml:space="preserve">  SECTION 2: Q4 DEDUCTIBLE EXPENSES</t>
  </si>
  <si>
    <t xml:space="preserve">  TOTAL Q4 DEDUCTIONS</t>
  </si>
  <si>
    <t xml:space="preserve">  SECTION 3: Q4 TAX CALCULATION  (Auto-Calculated — Do Not Edit)</t>
  </si>
  <si>
    <t xml:space="preserve">  Total Q4 Deductions</t>
  </si>
  <si>
    <t xml:space="preserve">  Q4 Estimated Income Tax</t>
  </si>
  <si>
    <t xml:space="preserve">  Q4 Total Estimated Tax</t>
  </si>
  <si>
    <t xml:space="preserve">  SECTION 4: Q4 SNAPSHOT</t>
  </si>
  <si>
    <t xml:space="preserve">  Q4 Gross Income</t>
  </si>
  <si>
    <t xml:space="preserve">  Q4 Total Deductions</t>
  </si>
  <si>
    <t xml:space="preserve">  Q4 Net Income (After Deductions)</t>
  </si>
  <si>
    <t xml:space="preserve">  Q4 SE Tax</t>
  </si>
  <si>
    <t xml:space="preserve">  Q4 Income Tax</t>
  </si>
  <si>
    <t xml:space="preserve">  Q4 Total Tax</t>
  </si>
  <si>
    <t xml:space="preserve">  Q4 Take-Home (After Tax)</t>
  </si>
  <si>
    <t xml:space="preserve">  Q4 Effective Tax Rate</t>
  </si>
  <si>
    <t>The Self-Employed Tax Company  |  All data auto-linked from Q1–Q4 tabs</t>
  </si>
  <si>
    <t xml:space="preserve">  SECTION 1: INCOME &amp; EXPENSE SUMMARY BY QUARTER</t>
  </si>
  <si>
    <t>Q1</t>
  </si>
  <si>
    <t>Q2</t>
  </si>
  <si>
    <t>Q3</t>
  </si>
  <si>
    <t>Q4</t>
  </si>
  <si>
    <t>ANNUAL TOTAL</t>
  </si>
  <si>
    <t xml:space="preserve">  Gross SE Income</t>
  </si>
  <si>
    <t xml:space="preserve">  Other Income</t>
  </si>
  <si>
    <t xml:space="preserve">  Total Deductions</t>
  </si>
  <si>
    <t xml:space="preserve">  Net Income (After Deductions)</t>
  </si>
  <si>
    <t xml:space="preserve">  SE Tax</t>
  </si>
  <si>
    <t xml:space="preserve">  Income Tax</t>
  </si>
  <si>
    <t xml:space="preserve">  Total Tax</t>
  </si>
  <si>
    <t xml:space="preserve">  Take-Home Pay</t>
  </si>
  <si>
    <t xml:space="preserve">  SECTION 2: QUARTERLY PAYMENT TRACKER</t>
  </si>
  <si>
    <t>Quarter</t>
  </si>
  <si>
    <t>Due Date</t>
  </si>
  <si>
    <t>Amount Due</t>
  </si>
  <si>
    <t>Amount Paid</t>
  </si>
  <si>
    <t>Remaining</t>
  </si>
  <si>
    <t>Status</t>
  </si>
  <si>
    <t>Q1 2025</t>
  </si>
  <si>
    <t>Q2 2025</t>
  </si>
  <si>
    <t>Q3 2025</t>
  </si>
  <si>
    <t>Q4 2025</t>
  </si>
  <si>
    <t xml:space="preserve">  TOTAL</t>
  </si>
  <si>
    <t xml:space="preserve">  SECTION 3: ANNUAL EFFECTIVE TAX RATES</t>
  </si>
  <si>
    <t xml:space="preserve">  Annual Gross Income</t>
  </si>
  <si>
    <t xml:space="preserve">  Annual Total Deductions</t>
  </si>
  <si>
    <t xml:space="preserve">  Annual Total Tax</t>
  </si>
  <si>
    <t xml:space="preserve">  Annual Take-Home Pay</t>
  </si>
  <si>
    <t xml:space="preserve">  Effective SE Tax Rate</t>
  </si>
  <si>
    <t xml:space="preserve">  Effective Income Tax Rate</t>
  </si>
  <si>
    <t xml:space="preserve">  Combined Effective Tax Rate</t>
  </si>
  <si>
    <t xml:space="preserve">  Monthly Take-Home (Average)</t>
  </si>
  <si>
    <t>Need a professional to review your tax situation?  Book a FREE consultation at theselfemployedtaxcompany.com</t>
  </si>
  <si>
    <t>Rate</t>
  </si>
  <si>
    <t>Married Filing Jointly</t>
  </si>
  <si>
    <t>Married Filing Separately</t>
  </si>
  <si>
    <t>Head of Household</t>
  </si>
  <si>
    <t>Tax on Bracket (Single)</t>
  </si>
  <si>
    <t>10%</t>
  </si>
  <si>
    <t>12%</t>
  </si>
  <si>
    <t>22%</t>
  </si>
  <si>
    <t>24%</t>
  </si>
  <si>
    <t>32%</t>
  </si>
  <si>
    <t>35%</t>
  </si>
  <si>
    <t>37%</t>
  </si>
  <si>
    <t xml:space="preserve">  Single</t>
  </si>
  <si>
    <t xml:space="preserve">  Married Filing Jointly</t>
  </si>
  <si>
    <t xml:space="preserve">  Married Filing Separately</t>
  </si>
  <si>
    <t xml:space="preserve">  Head of Household</t>
  </si>
  <si>
    <t>Have questions about your tax bracket?  Book a FREE consultation at theselfemployedtaxcompany.com</t>
  </si>
  <si>
    <t>Income Period: January 1 – March 31, 2026  |  Due Date: April 15, 2026</t>
  </si>
  <si>
    <t xml:space="preserve">  ★  Q1 ESTIMATED PAYMENT DUE: APRIL 15, 2026</t>
  </si>
  <si>
    <t>Income Period: April 1 – May 31, 2026  |  Due Date: June 16, 2026</t>
  </si>
  <si>
    <t xml:space="preserve">  ★  Q2 ESTIMATED PAYMENT DUE: JUNE 16, 2026</t>
  </si>
  <si>
    <t>Income Period: June 1 – August 31, 2026  |  Due Date: September 15, 2026</t>
  </si>
  <si>
    <t xml:space="preserve">  ★  Q3 ESTIMATED PAYMENT DUE: SEPTEMBER 15, 2026</t>
  </si>
  <si>
    <t>Income Period: September 1 – December 31, 2026  |  Due Date: January 15, 2027</t>
  </si>
  <si>
    <t xml:space="preserve">  ★  Q4 ESTIMATED PAYMENT DUE: JANUARY 15, 2027</t>
  </si>
  <si>
    <r>
      <t xml:space="preserve">  Pay via</t>
    </r>
    <r>
      <rPr>
        <b/>
        <u/>
        <sz val="11"/>
        <color rgb="FF0070C0"/>
        <rFont val="Calibri"/>
        <family val="2"/>
      </rPr>
      <t xml:space="preserve"> IRS Direct Pay</t>
    </r>
    <r>
      <rPr>
        <b/>
        <sz val="11"/>
        <color rgb="FF0B1D3A"/>
        <rFont val="Calibri"/>
      </rPr>
      <t xml:space="preserve"> or </t>
    </r>
    <r>
      <rPr>
        <b/>
        <u/>
        <sz val="11"/>
        <color rgb="FF0070C0"/>
        <rFont val="Calibri"/>
        <family val="2"/>
      </rPr>
      <t>EFTPS</t>
    </r>
    <r>
      <rPr>
        <b/>
        <sz val="11"/>
        <color rgb="FF0B1D3A"/>
        <rFont val="Calibri"/>
      </rPr>
      <t xml:space="preserve"> by April 15, 2026</t>
    </r>
  </si>
  <si>
    <r>
      <t xml:space="preserve">  Pay via </t>
    </r>
    <r>
      <rPr>
        <b/>
        <u/>
        <sz val="11"/>
        <color rgb="FF0070C0"/>
        <rFont val="Calibri"/>
        <family val="2"/>
      </rPr>
      <t>IRS Direct Pay</t>
    </r>
    <r>
      <rPr>
        <b/>
        <sz val="11"/>
        <color rgb="FF0B1D3A"/>
        <rFont val="Calibri"/>
      </rPr>
      <t xml:space="preserve"> or</t>
    </r>
    <r>
      <rPr>
        <b/>
        <u/>
        <sz val="11"/>
        <color rgb="FF0070C0"/>
        <rFont val="Calibri"/>
        <family val="2"/>
      </rPr>
      <t xml:space="preserve"> EFTPS</t>
    </r>
    <r>
      <rPr>
        <b/>
        <sz val="11"/>
        <color rgb="FF0B1D3A"/>
        <rFont val="Calibri"/>
      </rPr>
      <t xml:space="preserve"> by January 15, 2027</t>
    </r>
  </si>
  <si>
    <t>ANNUAL SUMMARY  —  2026 TAX YEAR</t>
  </si>
  <si>
    <r>
      <t xml:space="preserve">  Pay via </t>
    </r>
    <r>
      <rPr>
        <b/>
        <u/>
        <sz val="11"/>
        <color rgb="FF0070C0"/>
        <rFont val="Calibri"/>
        <family val="2"/>
      </rPr>
      <t>IRS Direct Pay</t>
    </r>
    <r>
      <rPr>
        <b/>
        <sz val="11"/>
        <color rgb="FF0B1D3A"/>
        <rFont val="Calibri"/>
      </rPr>
      <t xml:space="preserve"> or</t>
    </r>
    <r>
      <rPr>
        <b/>
        <u/>
        <sz val="11"/>
        <color rgb="FF0070C0"/>
        <rFont val="Calibri"/>
        <family val="2"/>
      </rPr>
      <t xml:space="preserve"> EFTPS</t>
    </r>
    <r>
      <rPr>
        <b/>
        <sz val="11"/>
        <color rgb="FF0B1D3A"/>
        <rFont val="Calibri"/>
      </rPr>
      <t xml:space="preserve"> by September 15, 2026</t>
    </r>
  </si>
  <si>
    <r>
      <t xml:space="preserve">  Pay via </t>
    </r>
    <r>
      <rPr>
        <b/>
        <u/>
        <sz val="11"/>
        <color rgb="FF0070C0"/>
        <rFont val="Calibri"/>
        <family val="2"/>
      </rPr>
      <t>IRS Direct Pay</t>
    </r>
    <r>
      <rPr>
        <b/>
        <sz val="11"/>
        <color rgb="FF0B1D3A"/>
        <rFont val="Calibri"/>
      </rPr>
      <t xml:space="preserve"> or </t>
    </r>
    <r>
      <rPr>
        <b/>
        <u/>
        <sz val="11"/>
        <color rgb="FF0070C0"/>
        <rFont val="Calibri"/>
        <family val="2"/>
      </rPr>
      <t>EFTPS</t>
    </r>
    <r>
      <rPr>
        <b/>
        <sz val="11"/>
        <color rgb="FF0B1D3A"/>
        <rFont val="Calibri"/>
      </rPr>
      <t xml:space="preserve"> by June 16, 2026</t>
    </r>
  </si>
  <si>
    <t>2026 FEDERAL INCOME TAX BRACKETS — QUICK REFERENCE</t>
  </si>
  <si>
    <t xml:space="preserve">  2026 STANDARD DEDUCTIONS</t>
  </si>
  <si>
    <t>$0 – $12,400</t>
  </si>
  <si>
    <t>$12,401 – $50,400</t>
  </si>
  <si>
    <t>$50,401 – $105,700</t>
  </si>
  <si>
    <t>$105,701 – $201,775</t>
  </si>
  <si>
    <t>$201,776 – $256,225</t>
  </si>
  <si>
    <t>$256,226 – $640,600</t>
  </si>
  <si>
    <t>$640,601+</t>
  </si>
  <si>
    <t>$0 – $24,800</t>
  </si>
  <si>
    <t>$24,801 – $100,800</t>
  </si>
  <si>
    <t>$100,801 – $211,400</t>
  </si>
  <si>
    <t>$211,401 – $403,550</t>
  </si>
  <si>
    <t>$403,551 – $512,450</t>
  </si>
  <si>
    <t>$512,451 – $768,700</t>
  </si>
  <si>
    <t>$768,701+</t>
  </si>
  <si>
    <t>$256,226 – $384,350</t>
  </si>
  <si>
    <t>$384,350+</t>
  </si>
  <si>
    <t>$0 – $17,700</t>
  </si>
  <si>
    <t>$17,701 – $67,450</t>
  </si>
  <si>
    <t>$67,451 – $105,700</t>
  </si>
  <si>
    <t>$201,776 – $256,200</t>
  </si>
  <si>
    <t>$256,201 – $640,600</t>
  </si>
  <si>
    <t>$0 – $1,240</t>
  </si>
  <si>
    <t>$1,240 – $5,800</t>
  </si>
  <si>
    <t>$5,800 – $17,966</t>
  </si>
  <si>
    <t>$17,966 – $41,024</t>
  </si>
  <si>
    <t>$41,024 – $58,448</t>
  </si>
  <si>
    <t>$58,448 – $192,979</t>
  </si>
  <si>
    <t>$192,979.25+</t>
  </si>
  <si>
    <t>2026 SS Wage Base</t>
  </si>
  <si>
    <t xml:space="preserve">  2026 standard deduction by filing status</t>
  </si>
  <si>
    <t xml:space="preserve">  SELF-EMPLOYMENT TAX (Schedule SE):  15.3% on first $184,500 of net SE income  |  2.9% on amounts above $184,500  |  Additional 0.9% Medicare on income over $200,000 (Single) / $250,000 (MFJ)</t>
  </si>
  <si>
    <t>The Self-Employed Tax Company  |  Source: IRS Rev. Proc. 2025-32</t>
  </si>
  <si>
    <t>2026 – 2027 Tax Year  |  Per-Quarter Income Tracking  |  IRS Schedule</t>
  </si>
  <si>
    <t xml:space="preserve">  Based on 2026 tax brackets (annualized)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</si>
</sst>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\$#,##0.00"/>
  </numFmts>
  <fonts count="46" x14ac:knownFonts="1">
    <font>
      <sz val="11"/>
      <color theme="1"/>
      <name val="Calibri"/>
      <family val="2"/>
      <scheme val="minor"/>
    </font>
    <font>
      <b/>
      <sz val="22"/>
      <color rgb="FFF2C94C"/>
      <name val="Calibri"/>
    </font>
    <font>
      <i/>
      <sz val="12"/>
      <color rgb="FF2EC4B6"/>
      <name val="Calibri"/>
    </font>
    <font>
      <b/>
      <sz val="28"/>
      <color rgb="FFFFFFFF"/>
      <name val="Calibri"/>
    </font>
    <font>
      <b/>
      <sz val="10"/>
      <color rgb="FFFFFFFF"/>
      <name val="Calibri"/>
    </font>
    <font>
      <b/>
      <sz val="14"/>
      <color rgb="FF0B1D3A"/>
      <name val="Calibri"/>
    </font>
    <font>
      <sz val="11"/>
      <color rgb="FFFFFFFF"/>
      <name val="Calibri"/>
    </font>
    <font>
      <i/>
      <sz val="10"/>
      <color rgb="FFDD6B20"/>
      <name val="Calibri"/>
    </font>
    <font>
      <b/>
      <sz val="12"/>
      <color rgb="FF0B1D3A"/>
      <name val="Calibri"/>
    </font>
    <font>
      <i/>
      <sz val="9"/>
      <color rgb="FF4A5568"/>
      <name val="Calibri"/>
    </font>
    <font>
      <b/>
      <sz val="20"/>
      <color rgb="FFF2C94C"/>
      <name val="Calibri"/>
    </font>
    <font>
      <b/>
      <sz val="11"/>
      <color rgb="FFFFFFFF"/>
      <name val="Calibri"/>
    </font>
    <font>
      <b/>
      <sz val="13"/>
      <color rgb="FFF2C94C"/>
      <name val="Calibri"/>
    </font>
    <font>
      <i/>
      <sz val="10"/>
      <color rgb="FF4A5568"/>
      <name val="Calibri"/>
    </font>
    <font>
      <sz val="11"/>
      <color rgb="FF0B1D3A"/>
      <name val="Calibri"/>
    </font>
    <font>
      <sz val="10"/>
      <color rgb="FF4A5568"/>
      <name val="Calibri"/>
    </font>
    <font>
      <b/>
      <sz val="13"/>
      <color rgb="FF0B1D3A"/>
      <name val="Calibri"/>
    </font>
    <font>
      <sz val="12"/>
      <color rgb="FFFFFFFF"/>
      <name val="Calibri"/>
    </font>
    <font>
      <b/>
      <sz val="12"/>
      <color rgb="FF2EC4B6"/>
      <name val="Calibri"/>
    </font>
    <font>
      <b/>
      <sz val="13"/>
      <color rgb="FFFFFFFF"/>
      <name val="Calibri"/>
    </font>
    <font>
      <b/>
      <sz val="18"/>
      <color rgb="FF0B1D3A"/>
      <name val="Calibri"/>
    </font>
    <font>
      <b/>
      <sz val="11"/>
      <color rgb="FF0B1D3A"/>
      <name val="Calibri"/>
    </font>
    <font>
      <b/>
      <sz val="12"/>
      <color rgb="FFF2C94C"/>
      <name val="Calibri"/>
    </font>
    <font>
      <b/>
      <sz val="12"/>
      <color rgb="FFFFFFFF"/>
      <name val="Calibri"/>
    </font>
    <font>
      <b/>
      <sz val="11"/>
      <color rgb="FFF2C94C"/>
      <name val="Calibri"/>
    </font>
    <font>
      <b/>
      <sz val="11"/>
      <color rgb="FF2EC4B6"/>
      <name val="Calibri"/>
    </font>
    <font>
      <b/>
      <sz val="12"/>
      <color rgb="FFDD6B20"/>
      <name val="Calibri"/>
    </font>
    <font>
      <b/>
      <sz val="11"/>
      <color rgb="FF38A169"/>
      <name val="Calibri"/>
    </font>
    <font>
      <b/>
      <sz val="14"/>
      <color rgb="FFF2C94C"/>
      <name val="Calibri"/>
    </font>
    <font>
      <b/>
      <sz val="11"/>
      <color rgb="FF10B981"/>
      <name val="Calibri"/>
    </font>
    <font>
      <b/>
      <sz val="11"/>
      <color rgb="FF3B82F6"/>
      <name val="Calibri"/>
    </font>
    <font>
      <b/>
      <sz val="11"/>
      <color rgb="FF60A5FA"/>
      <name val="Calibri"/>
    </font>
    <font>
      <b/>
      <sz val="11"/>
      <color rgb="FFC084FC"/>
      <name val="Calibri"/>
    </font>
    <font>
      <b/>
      <sz val="11"/>
      <color rgb="FFFB923C"/>
      <name val="Calibri"/>
    </font>
    <font>
      <b/>
      <sz val="11"/>
      <color rgb="FFF87171"/>
      <name val="Calibri"/>
    </font>
    <font>
      <b/>
      <sz val="11"/>
      <color rgb="FFFCA5A5"/>
      <name val="Calibri"/>
    </font>
    <font>
      <b/>
      <u/>
      <sz val="11"/>
      <color rgb="FF0070C0"/>
      <name val="Calibri"/>
      <family val="2"/>
    </font>
    <font>
      <b/>
      <sz val="11"/>
      <color rgb="FF0B1D3A"/>
      <name val="Calibri"/>
      <family val="2"/>
    </font>
    <font>
      <b/>
      <sz val="20"/>
      <color rgb="FFF2C94C"/>
      <name val="Calibri"/>
      <family val="2"/>
    </font>
    <font>
      <b/>
      <sz val="12"/>
      <color rgb="FF0B1D3A"/>
      <name val="Calibri"/>
      <family val="2"/>
    </font>
    <font>
      <b/>
      <sz val="18"/>
      <color rgb="FFF2C94C"/>
      <name val="Calibri"/>
      <family val="2"/>
    </font>
    <font>
      <b/>
      <sz val="13"/>
      <color rgb="FFF2C94C"/>
      <name val="Calibri"/>
      <family val="2"/>
    </font>
    <font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4A5568"/>
      <name val="Calibri"/>
      <family val="2"/>
    </font>
    <font>
      <sz val="12"/>
      <color rgb="FFCBD5E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B1D3A"/>
      </patternFill>
    </fill>
    <fill>
      <patternFill patternType="solid">
        <fgColor rgb="FFF2C94C"/>
      </patternFill>
    </fill>
    <fill>
      <patternFill patternType="solid">
        <fgColor rgb="FF2EC4B6"/>
      </patternFill>
    </fill>
    <fill>
      <patternFill patternType="solid">
        <fgColor rgb="FF0F2847"/>
      </patternFill>
    </fill>
    <fill>
      <patternFill patternType="solid">
        <fgColor rgb="FF1A0A00"/>
      </patternFill>
    </fill>
    <fill>
      <patternFill patternType="solid">
        <fgColor rgb="FFF0F4F8"/>
      </patternFill>
    </fill>
    <fill>
      <patternFill patternType="solid">
        <fgColor rgb="FF1A3A5C"/>
      </patternFill>
    </fill>
    <fill>
      <patternFill patternType="solid">
        <fgColor rgb="FF0A4D2E"/>
      </patternFill>
    </fill>
    <fill>
      <patternFill patternType="solid">
        <fgColor rgb="FF0A3D62"/>
      </patternFill>
    </fill>
    <fill>
      <patternFill patternType="solid">
        <fgColor rgb="FF4A1942"/>
      </patternFill>
    </fill>
    <fill>
      <patternFill patternType="solid">
        <fgColor rgb="FF7C2D12"/>
      </patternFill>
    </fill>
    <fill>
      <patternFill patternType="solid">
        <fgColor rgb="FF7F1D1D"/>
      </patternFill>
    </fill>
    <fill>
      <patternFill patternType="solid">
        <fgColor rgb="FF450A0A"/>
      </patternFill>
    </fill>
  </fills>
  <borders count="4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medium">
        <color rgb="FF1A9E92"/>
      </left>
      <right style="medium">
        <color rgb="FF1A9E92"/>
      </right>
      <top style="medium">
        <color rgb="FF1A9E92"/>
      </top>
      <bottom style="medium">
        <color rgb="FF1A9E92"/>
      </bottom>
      <diagonal/>
    </border>
    <border>
      <left style="medium">
        <color rgb="FFD4A930"/>
      </left>
      <right style="medium">
        <color rgb="FFD4A930"/>
      </right>
      <top style="medium">
        <color rgb="FFD4A930"/>
      </top>
      <bottom style="medium">
        <color rgb="FFD4A93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7" borderId="0" xfId="0" applyFill="1"/>
    <xf numFmtId="0" fontId="6" fillId="5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164" fontId="16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164" fontId="17" fillId="8" borderId="1" xfId="0" applyNumberFormat="1" applyFont="1" applyFill="1" applyBorder="1" applyAlignment="1">
      <alignment horizontal="center" vertical="center"/>
    </xf>
    <xf numFmtId="164" fontId="18" fillId="8" borderId="1" xfId="0" applyNumberFormat="1" applyFont="1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left" vertical="center"/>
    </xf>
    <xf numFmtId="164" fontId="20" fillId="3" borderId="3" xfId="0" applyNumberFormat="1" applyFont="1" applyFill="1" applyBorder="1" applyAlignment="1">
      <alignment horizontal="center" vertical="center"/>
    </xf>
    <xf numFmtId="164" fontId="22" fillId="4" borderId="1" xfId="0" applyNumberFormat="1" applyFont="1" applyFill="1" applyBorder="1" applyAlignment="1">
      <alignment horizontal="center" vertical="center"/>
    </xf>
    <xf numFmtId="10" fontId="17" fillId="8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/>
    </xf>
    <xf numFmtId="164" fontId="21" fillId="4" borderId="1" xfId="0" applyNumberFormat="1" applyFont="1" applyFill="1" applyBorder="1" applyAlignment="1">
      <alignment horizontal="center" vertical="center"/>
    </xf>
    <xf numFmtId="164" fontId="23" fillId="4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164" fontId="23" fillId="5" borderId="1" xfId="0" applyNumberFormat="1" applyFont="1" applyFill="1" applyBorder="1" applyAlignment="1">
      <alignment horizontal="center" vertical="center"/>
    </xf>
    <xf numFmtId="164" fontId="26" fillId="5" borderId="1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 vertical="center"/>
    </xf>
    <xf numFmtId="164" fontId="26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/>
    </xf>
    <xf numFmtId="0" fontId="30" fillId="10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/>
    </xf>
    <xf numFmtId="0" fontId="33" fillId="12" borderId="1" xfId="0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15" fontId="25" fillId="5" borderId="1" xfId="0" applyNumberFormat="1" applyFont="1" applyFill="1" applyBorder="1" applyAlignment="1">
      <alignment horizontal="center" vertical="center"/>
    </xf>
    <xf numFmtId="15" fontId="25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6" fillId="2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7" borderId="1" xfId="0" applyFill="1" applyBorder="1"/>
    <xf numFmtId="0" fontId="15" fillId="7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0" fillId="0" borderId="1" xfId="0" applyBorder="1"/>
    <xf numFmtId="0" fontId="11" fillId="4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10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0" fillId="0" borderId="3" xfId="0" applyBorder="1"/>
    <xf numFmtId="164" fontId="28" fillId="4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0" fontId="17" fillId="8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7" fillId="8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7" fillId="3" borderId="3" xfId="0" applyFont="1" applyFill="1" applyBorder="1" applyAlignment="1">
      <alignment horizontal="left" vertical="center"/>
    </xf>
    <xf numFmtId="0" fontId="38" fillId="2" borderId="0" xfId="0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6" fontId="8" fillId="3" borderId="1" xfId="0" applyNumberFormat="1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left" vertical="center"/>
    </xf>
    <xf numFmtId="0" fontId="42" fillId="9" borderId="1" xfId="0" applyFont="1" applyFill="1" applyBorder="1" applyAlignment="1">
      <alignment horizontal="center" vertical="center"/>
    </xf>
    <xf numFmtId="0" fontId="42" fillId="10" borderId="1" xfId="0" applyFont="1" applyFill="1" applyBorder="1" applyAlignment="1">
      <alignment horizontal="center" vertical="center"/>
    </xf>
    <xf numFmtId="0" fontId="42" fillId="8" borderId="1" xfId="0" applyFont="1" applyFill="1" applyBorder="1" applyAlignment="1">
      <alignment horizontal="center" vertical="center"/>
    </xf>
    <xf numFmtId="0" fontId="42" fillId="11" borderId="1" xfId="0" applyFont="1" applyFill="1" applyBorder="1" applyAlignment="1">
      <alignment horizontal="center" vertical="center"/>
    </xf>
    <xf numFmtId="0" fontId="42" fillId="12" borderId="1" xfId="0" applyFont="1" applyFill="1" applyBorder="1" applyAlignment="1">
      <alignment horizontal="center" vertical="center"/>
    </xf>
    <xf numFmtId="0" fontId="42" fillId="13" borderId="1" xfId="0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6" fontId="1" fillId="5" borderId="0" xfId="0" applyNumberFormat="1" applyFont="1" applyFill="1" applyAlignment="1">
      <alignment horizontal="center" vertical="center"/>
    </xf>
    <xf numFmtId="0" fontId="43" fillId="4" borderId="0" xfId="0" applyFont="1" applyFill="1" applyAlignment="1">
      <alignment horizontal="center" vertical="center"/>
    </xf>
    <xf numFmtId="0" fontId="44" fillId="7" borderId="1" xfId="0" applyFont="1" applyFill="1" applyBorder="1" applyAlignment="1">
      <alignment horizontal="left" vertical="center"/>
    </xf>
    <xf numFmtId="0" fontId="43" fillId="4" borderId="0" xfId="0" applyFont="1" applyFill="1" applyAlignment="1">
      <alignment horizontal="left" vertical="center" wrapText="1"/>
    </xf>
    <xf numFmtId="0" fontId="4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theselfemployedtaxcompany.com/" TargetMode="External"/><Relationship Id="rId1" Type="http://schemas.openxmlformats.org/officeDocument/2006/relationships/hyperlink" Target="https://calendly.com/theselfemployedtaxguy/strategy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calendly.com/theselfemployedtaxguy/strategy" TargetMode="External"/><Relationship Id="rId2" Type="http://schemas.openxmlformats.org/officeDocument/2006/relationships/hyperlink" Target="https://www.irs.gov/payments/eftps-the-electronic-federal-tax-payment-system" TargetMode="External"/><Relationship Id="rId1" Type="http://schemas.openxmlformats.org/officeDocument/2006/relationships/hyperlink" Target="https://www.irs.gov/payments/direct-pay-with-bank-account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calendly.com/theselfemployedtaxguy/strategy" TargetMode="External"/><Relationship Id="rId2" Type="http://schemas.openxmlformats.org/officeDocument/2006/relationships/hyperlink" Target="https://www.irs.gov/payments/direct-pay-with-bank-account" TargetMode="External"/><Relationship Id="rId1" Type="http://schemas.openxmlformats.org/officeDocument/2006/relationships/hyperlink" Target="https://www.irs.gov/payments/eftps-the-electronic-federal-tax-payment-syste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calendly.com/theselfemployedtaxguy/strategy" TargetMode="External"/><Relationship Id="rId2" Type="http://schemas.openxmlformats.org/officeDocument/2006/relationships/hyperlink" Target="https://www.irs.gov/payments/eftps-the-electronic-federal-tax-payment-system" TargetMode="External"/><Relationship Id="rId1" Type="http://schemas.openxmlformats.org/officeDocument/2006/relationships/hyperlink" Target="https://www.irs.gov/payments/direct-pay-with-bank-account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calendly.com/theselfemployedtaxguy/strategy" TargetMode="External"/><Relationship Id="rId2" Type="http://schemas.openxmlformats.org/officeDocument/2006/relationships/hyperlink" Target="https://www.irs.gov/payments/direct-pay-with-bank-account" TargetMode="External"/><Relationship Id="rId1" Type="http://schemas.openxmlformats.org/officeDocument/2006/relationships/hyperlink" Target="https://www.irs.gov/payments/eftps-the-electronic-federal-tax-payment-system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https://calendly.com/theselfemployedtaxguy/strateg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23</xdr:row>
      <xdr:rowOff>133350</xdr:rowOff>
    </xdr:from>
    <xdr:to>
      <xdr:col>6</xdr:col>
      <xdr:colOff>1028700</xdr:colOff>
      <xdr:row>23</xdr:row>
      <xdr:rowOff>381000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8CA8A-733F-F06D-090D-1989E80DB68E}"/>
            </a:ext>
          </a:extLst>
        </xdr:cNvPr>
        <xdr:cNvSpPr/>
      </xdr:nvSpPr>
      <xdr:spPr>
        <a:xfrm>
          <a:off x="6029325" y="7715250"/>
          <a:ext cx="2200275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23</xdr:row>
      <xdr:rowOff>114300</xdr:rowOff>
    </xdr:from>
    <xdr:to>
      <xdr:col>4</xdr:col>
      <xdr:colOff>1066800</xdr:colOff>
      <xdr:row>23</xdr:row>
      <xdr:rowOff>409575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76B7A-F7E0-1A22-CA4C-F3D2BB06D8CA}"/>
            </a:ext>
          </a:extLst>
        </xdr:cNvPr>
        <xdr:cNvSpPr/>
      </xdr:nvSpPr>
      <xdr:spPr>
        <a:xfrm>
          <a:off x="3619500" y="7696200"/>
          <a:ext cx="2247900" cy="295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522514</xdr:colOff>
      <xdr:row>42</xdr:row>
      <xdr:rowOff>179615</xdr:rowOff>
    </xdr:from>
    <xdr:to>
      <xdr:col>3</xdr:col>
      <xdr:colOff>1360714</xdr:colOff>
      <xdr:row>42</xdr:row>
      <xdr:rowOff>337457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8D3DC-29A1-85B0-766E-9187E3035797}"/>
            </a:ext>
          </a:extLst>
        </xdr:cNvPr>
        <xdr:cNvSpPr/>
      </xdr:nvSpPr>
      <xdr:spPr>
        <a:xfrm>
          <a:off x="4196443" y="14303829"/>
          <a:ext cx="838200" cy="1578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54429</xdr:colOff>
      <xdr:row>42</xdr:row>
      <xdr:rowOff>179615</xdr:rowOff>
    </xdr:from>
    <xdr:to>
      <xdr:col>4</xdr:col>
      <xdr:colOff>429986</xdr:colOff>
      <xdr:row>42</xdr:row>
      <xdr:rowOff>337457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9C0B41-F288-0738-FB2D-8106CFFD87AE}"/>
            </a:ext>
          </a:extLst>
        </xdr:cNvPr>
        <xdr:cNvSpPr/>
      </xdr:nvSpPr>
      <xdr:spPr>
        <a:xfrm>
          <a:off x="5197929" y="14303829"/>
          <a:ext cx="375557" cy="1578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136071</xdr:colOff>
      <xdr:row>54</xdr:row>
      <xdr:rowOff>141514</xdr:rowOff>
    </xdr:from>
    <xdr:to>
      <xdr:col>5</xdr:col>
      <xdr:colOff>751115</xdr:colOff>
      <xdr:row>54</xdr:row>
      <xdr:rowOff>326572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3956AA-1F21-F901-852B-7D7875AF8749}"/>
            </a:ext>
          </a:extLst>
        </xdr:cNvPr>
        <xdr:cNvSpPr/>
      </xdr:nvSpPr>
      <xdr:spPr>
        <a:xfrm>
          <a:off x="3810000" y="18233571"/>
          <a:ext cx="3554186" cy="1850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54429</xdr:colOff>
      <xdr:row>42</xdr:row>
      <xdr:rowOff>157843</xdr:rowOff>
    </xdr:from>
    <xdr:to>
      <xdr:col>4</xdr:col>
      <xdr:colOff>440871</xdr:colOff>
      <xdr:row>42</xdr:row>
      <xdr:rowOff>348343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AD9E4-FE42-173B-9B17-05C7FF51DFAD}"/>
            </a:ext>
          </a:extLst>
        </xdr:cNvPr>
        <xdr:cNvSpPr/>
      </xdr:nvSpPr>
      <xdr:spPr>
        <a:xfrm>
          <a:off x="5197929" y="14282057"/>
          <a:ext cx="386442" cy="190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522514</xdr:colOff>
      <xdr:row>42</xdr:row>
      <xdr:rowOff>157843</xdr:rowOff>
    </xdr:from>
    <xdr:to>
      <xdr:col>3</xdr:col>
      <xdr:colOff>1377042</xdr:colOff>
      <xdr:row>42</xdr:row>
      <xdr:rowOff>364672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F2C75-E8EE-6C33-3862-3C84369BCCFA}"/>
            </a:ext>
          </a:extLst>
        </xdr:cNvPr>
        <xdr:cNvSpPr/>
      </xdr:nvSpPr>
      <xdr:spPr>
        <a:xfrm>
          <a:off x="4196443" y="14282057"/>
          <a:ext cx="854528" cy="2068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146957</xdr:colOff>
      <xdr:row>54</xdr:row>
      <xdr:rowOff>97972</xdr:rowOff>
    </xdr:from>
    <xdr:to>
      <xdr:col>5</xdr:col>
      <xdr:colOff>745672</xdr:colOff>
      <xdr:row>54</xdr:row>
      <xdr:rowOff>370114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54617E-1D10-8D11-00BB-5DC720645439}"/>
            </a:ext>
          </a:extLst>
        </xdr:cNvPr>
        <xdr:cNvSpPr/>
      </xdr:nvSpPr>
      <xdr:spPr>
        <a:xfrm>
          <a:off x="3820886" y="18190029"/>
          <a:ext cx="3537857" cy="2721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527957</xdr:colOff>
      <xdr:row>42</xdr:row>
      <xdr:rowOff>179615</xdr:rowOff>
    </xdr:from>
    <xdr:to>
      <xdr:col>3</xdr:col>
      <xdr:colOff>1371600</xdr:colOff>
      <xdr:row>42</xdr:row>
      <xdr:rowOff>353786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E0A49-C81D-2C13-3566-A166EF6F4A41}"/>
            </a:ext>
          </a:extLst>
        </xdr:cNvPr>
        <xdr:cNvSpPr/>
      </xdr:nvSpPr>
      <xdr:spPr>
        <a:xfrm>
          <a:off x="4201886" y="14303829"/>
          <a:ext cx="843643" cy="1741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59871</xdr:colOff>
      <xdr:row>42</xdr:row>
      <xdr:rowOff>179615</xdr:rowOff>
    </xdr:from>
    <xdr:to>
      <xdr:col>4</xdr:col>
      <xdr:colOff>440871</xdr:colOff>
      <xdr:row>42</xdr:row>
      <xdr:rowOff>353786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FE2AC-9A1D-9F56-96C6-42CBC46AA800}"/>
            </a:ext>
          </a:extLst>
        </xdr:cNvPr>
        <xdr:cNvSpPr/>
      </xdr:nvSpPr>
      <xdr:spPr>
        <a:xfrm>
          <a:off x="5203371" y="14303829"/>
          <a:ext cx="381000" cy="1741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1153886</xdr:colOff>
      <xdr:row>54</xdr:row>
      <xdr:rowOff>130629</xdr:rowOff>
    </xdr:from>
    <xdr:to>
      <xdr:col>5</xdr:col>
      <xdr:colOff>756558</xdr:colOff>
      <xdr:row>54</xdr:row>
      <xdr:rowOff>342900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6FB8B3-BA88-DE99-61BE-1DE18CC108D8}"/>
            </a:ext>
          </a:extLst>
        </xdr:cNvPr>
        <xdr:cNvSpPr/>
      </xdr:nvSpPr>
      <xdr:spPr>
        <a:xfrm>
          <a:off x="3358243" y="18222686"/>
          <a:ext cx="4011386" cy="2122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59871</xdr:colOff>
      <xdr:row>42</xdr:row>
      <xdr:rowOff>190500</xdr:rowOff>
    </xdr:from>
    <xdr:to>
      <xdr:col>4</xdr:col>
      <xdr:colOff>435429</xdr:colOff>
      <xdr:row>42</xdr:row>
      <xdr:rowOff>353786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BE416-93F0-CE08-B228-4EF20172A46B}"/>
            </a:ext>
          </a:extLst>
        </xdr:cNvPr>
        <xdr:cNvSpPr/>
      </xdr:nvSpPr>
      <xdr:spPr>
        <a:xfrm>
          <a:off x="5203371" y="14314714"/>
          <a:ext cx="375558" cy="1632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527957</xdr:colOff>
      <xdr:row>42</xdr:row>
      <xdr:rowOff>179615</xdr:rowOff>
    </xdr:from>
    <xdr:to>
      <xdr:col>3</xdr:col>
      <xdr:colOff>1371600</xdr:colOff>
      <xdr:row>42</xdr:row>
      <xdr:rowOff>348343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37986-C0D9-6559-B3B2-9CA298DF4B2D}"/>
            </a:ext>
          </a:extLst>
        </xdr:cNvPr>
        <xdr:cNvSpPr/>
      </xdr:nvSpPr>
      <xdr:spPr>
        <a:xfrm>
          <a:off x="4201886" y="14303829"/>
          <a:ext cx="843643" cy="16872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146957</xdr:colOff>
      <xdr:row>54</xdr:row>
      <xdr:rowOff>125186</xdr:rowOff>
    </xdr:from>
    <xdr:to>
      <xdr:col>5</xdr:col>
      <xdr:colOff>740229</xdr:colOff>
      <xdr:row>54</xdr:row>
      <xdr:rowOff>337457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47F2B8-0865-29AE-557B-B400F81E2861}"/>
            </a:ext>
          </a:extLst>
        </xdr:cNvPr>
        <xdr:cNvSpPr/>
      </xdr:nvSpPr>
      <xdr:spPr>
        <a:xfrm>
          <a:off x="3820886" y="18217243"/>
          <a:ext cx="3532414" cy="2122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33</xdr:row>
      <xdr:rowOff>114300</xdr:rowOff>
    </xdr:from>
    <xdr:to>
      <xdr:col>6</xdr:col>
      <xdr:colOff>1009650</xdr:colOff>
      <xdr:row>33</xdr:row>
      <xdr:rowOff>371475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F3DE5-6A49-E027-F99D-50816E3EE296}"/>
            </a:ext>
          </a:extLst>
        </xdr:cNvPr>
        <xdr:cNvSpPr/>
      </xdr:nvSpPr>
      <xdr:spPr>
        <a:xfrm>
          <a:off x="4343400" y="11249025"/>
          <a:ext cx="3667125" cy="25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94C"/>
  </sheetPr>
  <dimension ref="A1:H50"/>
  <sheetViews>
    <sheetView workbookViewId="0">
      <selection activeCell="A16" sqref="A16:H16"/>
    </sheetView>
  </sheetViews>
  <sheetFormatPr defaultRowHeight="15" x14ac:dyDescent="0.25"/>
  <cols>
    <col min="1" max="8" width="18" customWidth="1"/>
  </cols>
  <sheetData>
    <row r="1" spans="1:8" ht="8.1" customHeight="1" x14ac:dyDescent="0.25">
      <c r="A1" s="1"/>
      <c r="B1" s="1"/>
      <c r="C1" s="1"/>
      <c r="D1" s="1"/>
      <c r="E1" s="1"/>
      <c r="F1" s="1"/>
      <c r="G1" s="1"/>
      <c r="H1" s="1"/>
    </row>
    <row r="2" spans="1:8" ht="60" customHeight="1" x14ac:dyDescent="0.25">
      <c r="A2" s="56" t="s">
        <v>0</v>
      </c>
      <c r="B2" s="50"/>
      <c r="C2" s="50"/>
      <c r="D2" s="50"/>
      <c r="E2" s="50"/>
      <c r="F2" s="50"/>
      <c r="G2" s="50"/>
      <c r="H2" s="50"/>
    </row>
    <row r="3" spans="1:8" ht="24.95" customHeight="1" x14ac:dyDescent="0.25">
      <c r="A3" s="54" t="s">
        <v>1</v>
      </c>
      <c r="B3" s="50"/>
      <c r="C3" s="50"/>
      <c r="D3" s="50"/>
      <c r="E3" s="50"/>
      <c r="F3" s="50"/>
      <c r="G3" s="50"/>
      <c r="H3" s="50"/>
    </row>
    <row r="4" spans="1:8" ht="6" customHeight="1" x14ac:dyDescent="0.25">
      <c r="A4" s="2"/>
      <c r="B4" s="2"/>
      <c r="C4" s="2"/>
      <c r="D4" s="2"/>
      <c r="E4" s="2"/>
      <c r="F4" s="2"/>
      <c r="G4" s="2"/>
      <c r="H4" s="2"/>
    </row>
    <row r="5" spans="1:8" ht="8.1" customHeight="1" x14ac:dyDescent="0.25">
      <c r="A5" s="1"/>
      <c r="B5" s="1"/>
      <c r="C5" s="1"/>
      <c r="D5" s="1"/>
      <c r="E5" s="1"/>
      <c r="F5" s="1"/>
      <c r="G5" s="1"/>
      <c r="H5" s="1"/>
    </row>
    <row r="6" spans="1:8" ht="54.95" customHeight="1" x14ac:dyDescent="0.25">
      <c r="A6" s="61" t="s">
        <v>2</v>
      </c>
      <c r="B6" s="50"/>
      <c r="C6" s="50"/>
      <c r="D6" s="50"/>
      <c r="E6" s="50"/>
      <c r="F6" s="50"/>
      <c r="G6" s="50"/>
      <c r="H6" s="50"/>
    </row>
    <row r="7" spans="1:8" ht="30" customHeight="1" x14ac:dyDescent="0.25">
      <c r="A7" s="98" t="s">
        <v>242</v>
      </c>
      <c r="B7" s="50"/>
      <c r="C7" s="50"/>
      <c r="D7" s="50"/>
      <c r="E7" s="50"/>
      <c r="F7" s="50"/>
      <c r="G7" s="50"/>
      <c r="H7" s="50"/>
    </row>
    <row r="8" spans="1:8" ht="6" customHeight="1" x14ac:dyDescent="0.25">
      <c r="A8" s="3"/>
      <c r="B8" s="3"/>
      <c r="C8" s="3"/>
      <c r="D8" s="3"/>
      <c r="E8" s="3"/>
      <c r="F8" s="3"/>
      <c r="G8" s="3"/>
      <c r="H8" s="3"/>
    </row>
    <row r="9" spans="1:8" ht="8.1" customHeight="1" x14ac:dyDescent="0.25">
      <c r="A9" s="1"/>
      <c r="B9" s="1"/>
      <c r="C9" s="1"/>
      <c r="D9" s="1"/>
      <c r="E9" s="1"/>
      <c r="F9" s="1"/>
      <c r="G9" s="1"/>
      <c r="H9" s="1"/>
    </row>
    <row r="10" spans="1:8" ht="50.1" customHeight="1" x14ac:dyDescent="0.25">
      <c r="A10" s="52" t="s">
        <v>3</v>
      </c>
      <c r="B10" s="50"/>
      <c r="C10" s="94">
        <v>184500</v>
      </c>
      <c r="D10" s="50"/>
      <c r="E10" s="52" t="s">
        <v>4</v>
      </c>
      <c r="F10" s="50"/>
      <c r="G10" s="52" t="s">
        <v>5</v>
      </c>
      <c r="H10" s="50"/>
    </row>
    <row r="11" spans="1:8" x14ac:dyDescent="0.25">
      <c r="A11" s="50"/>
      <c r="B11" s="50"/>
      <c r="C11" s="50"/>
      <c r="D11" s="50"/>
      <c r="E11" s="50"/>
      <c r="F11" s="50"/>
      <c r="G11" s="50"/>
      <c r="H11" s="50"/>
    </row>
    <row r="12" spans="1:8" ht="27.95" customHeight="1" x14ac:dyDescent="0.25">
      <c r="A12" s="53" t="s">
        <v>6</v>
      </c>
      <c r="B12" s="50"/>
      <c r="C12" s="95" t="s">
        <v>238</v>
      </c>
      <c r="D12" s="50"/>
      <c r="E12" s="53" t="s">
        <v>7</v>
      </c>
      <c r="F12" s="50"/>
      <c r="G12" s="53" t="s">
        <v>8</v>
      </c>
      <c r="H12" s="50"/>
    </row>
    <row r="13" spans="1:8" ht="8.1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35.1" customHeight="1" x14ac:dyDescent="0.25">
      <c r="A14" s="57" t="s">
        <v>9</v>
      </c>
      <c r="B14" s="50"/>
      <c r="C14" s="50"/>
      <c r="D14" s="50"/>
      <c r="E14" s="50"/>
      <c r="F14" s="50"/>
      <c r="G14" s="50"/>
      <c r="H14" s="50"/>
    </row>
    <row r="15" spans="1:8" ht="32.1" customHeight="1" x14ac:dyDescent="0.25">
      <c r="A15" s="59" t="s">
        <v>10</v>
      </c>
      <c r="B15" s="50"/>
      <c r="C15" s="50"/>
      <c r="D15" s="50"/>
      <c r="E15" s="50"/>
      <c r="F15" s="50"/>
      <c r="G15" s="50"/>
      <c r="H15" s="50"/>
    </row>
    <row r="16" spans="1:8" ht="32.1" customHeight="1" x14ac:dyDescent="0.25">
      <c r="A16" s="51" t="s">
        <v>11</v>
      </c>
      <c r="B16" s="50"/>
      <c r="C16" s="50"/>
      <c r="D16" s="50"/>
      <c r="E16" s="50"/>
      <c r="F16" s="50"/>
      <c r="G16" s="50"/>
      <c r="H16" s="50"/>
    </row>
    <row r="17" spans="1:8" ht="32.1" customHeight="1" x14ac:dyDescent="0.25">
      <c r="A17" s="59" t="s">
        <v>12</v>
      </c>
      <c r="B17" s="50"/>
      <c r="C17" s="50"/>
      <c r="D17" s="50"/>
      <c r="E17" s="50"/>
      <c r="F17" s="50"/>
      <c r="G17" s="50"/>
      <c r="H17" s="50"/>
    </row>
    <row r="18" spans="1:8" ht="32.1" customHeight="1" x14ac:dyDescent="0.25">
      <c r="A18" s="51" t="s">
        <v>13</v>
      </c>
      <c r="B18" s="50"/>
      <c r="C18" s="50"/>
      <c r="D18" s="50"/>
      <c r="E18" s="50"/>
      <c r="F18" s="50"/>
      <c r="G18" s="50"/>
      <c r="H18" s="50"/>
    </row>
    <row r="19" spans="1:8" ht="32.1" customHeight="1" x14ac:dyDescent="0.25">
      <c r="A19" s="59" t="s">
        <v>14</v>
      </c>
      <c r="B19" s="50"/>
      <c r="C19" s="50"/>
      <c r="D19" s="50"/>
      <c r="E19" s="50"/>
      <c r="F19" s="50"/>
      <c r="G19" s="50"/>
      <c r="H19" s="50"/>
    </row>
    <row r="20" spans="1:8" ht="32.1" customHeight="1" x14ac:dyDescent="0.25">
      <c r="A20" s="51" t="s">
        <v>15</v>
      </c>
      <c r="B20" s="50"/>
      <c r="C20" s="50"/>
      <c r="D20" s="50"/>
      <c r="E20" s="50"/>
      <c r="F20" s="50"/>
      <c r="G20" s="50"/>
      <c r="H20" s="50"/>
    </row>
    <row r="21" spans="1:8" ht="8.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54.95" customHeight="1" x14ac:dyDescent="0.25">
      <c r="A22" s="58" t="s">
        <v>16</v>
      </c>
      <c r="B22" s="50"/>
      <c r="C22" s="50"/>
      <c r="D22" s="50"/>
      <c r="E22" s="50"/>
      <c r="F22" s="50"/>
      <c r="G22" s="50"/>
      <c r="H22" s="50"/>
    </row>
    <row r="23" spans="1:8" ht="8.1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39.950000000000003" customHeight="1" x14ac:dyDescent="0.25">
      <c r="A24" s="60" t="s">
        <v>17</v>
      </c>
      <c r="B24" s="50"/>
      <c r="C24" s="50"/>
      <c r="D24" s="50"/>
      <c r="E24" s="50"/>
      <c r="F24" s="50"/>
      <c r="G24" s="50"/>
      <c r="H24" s="50"/>
    </row>
    <row r="25" spans="1:8" ht="6" customHeight="1" x14ac:dyDescent="0.25">
      <c r="A25" s="2"/>
      <c r="B25" s="2"/>
      <c r="C25" s="2"/>
      <c r="D25" s="2"/>
      <c r="E25" s="2"/>
      <c r="F25" s="2"/>
      <c r="G25" s="2"/>
      <c r="H25" s="2"/>
    </row>
    <row r="26" spans="1:8" ht="21.95" customHeight="1" x14ac:dyDescent="0.25">
      <c r="A26" s="55" t="s">
        <v>18</v>
      </c>
      <c r="B26" s="50"/>
      <c r="C26" s="50"/>
      <c r="D26" s="50"/>
      <c r="E26" s="50"/>
      <c r="F26" s="50"/>
      <c r="G26" s="50"/>
      <c r="H26" s="50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</sheetData>
  <mergeCells count="22">
    <mergeCell ref="A3:H3"/>
    <mergeCell ref="A26:H26"/>
    <mergeCell ref="A2:H2"/>
    <mergeCell ref="A14:H14"/>
    <mergeCell ref="A22:H22"/>
    <mergeCell ref="A17:H17"/>
    <mergeCell ref="C10:D11"/>
    <mergeCell ref="A20:H20"/>
    <mergeCell ref="E10:F11"/>
    <mergeCell ref="G10:H11"/>
    <mergeCell ref="A19:H19"/>
    <mergeCell ref="E12:F12"/>
    <mergeCell ref="G12:H12"/>
    <mergeCell ref="A15:H15"/>
    <mergeCell ref="A24:H24"/>
    <mergeCell ref="A6:H6"/>
    <mergeCell ref="A7:H7"/>
    <mergeCell ref="A16:H16"/>
    <mergeCell ref="A10:B11"/>
    <mergeCell ref="A12:B12"/>
    <mergeCell ref="A18:H18"/>
    <mergeCell ref="C12:D1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C4B6"/>
  </sheetPr>
  <dimension ref="A1:G80"/>
  <sheetViews>
    <sheetView tabSelected="1" zoomScale="175" zoomScaleNormal="175" workbookViewId="0">
      <pane xSplit="1" ySplit="4" topLeftCell="B20" activePane="bottomRight" state="frozen"/>
      <selection pane="topRight"/>
      <selection pane="bottomLeft"/>
      <selection pane="bottomRight" activeCell="C11" sqref="C11"/>
    </sheetView>
  </sheetViews>
  <sheetFormatPr defaultRowHeight="15" x14ac:dyDescent="0.25"/>
  <cols>
    <col min="1" max="1" width="3" customWidth="1"/>
    <col min="2" max="2" width="30" customWidth="1"/>
    <col min="3" max="6" width="22" customWidth="1"/>
    <col min="7" max="7" width="3" customWidth="1"/>
  </cols>
  <sheetData>
    <row r="1" spans="1:7" ht="8.1" customHeight="1" x14ac:dyDescent="0.25">
      <c r="A1" s="4"/>
      <c r="B1" s="4"/>
      <c r="C1" s="4"/>
      <c r="D1" s="4"/>
      <c r="E1" s="4"/>
      <c r="F1" s="4"/>
      <c r="G1" s="4"/>
    </row>
    <row r="2" spans="1:7" ht="50.1" customHeight="1" x14ac:dyDescent="0.25">
      <c r="A2" s="4"/>
      <c r="B2" s="70" t="s">
        <v>19</v>
      </c>
      <c r="C2" s="50"/>
      <c r="D2" s="50"/>
      <c r="E2" s="50"/>
      <c r="F2" s="50"/>
      <c r="G2" s="4"/>
    </row>
    <row r="3" spans="1:7" ht="21.95" customHeight="1" x14ac:dyDescent="0.25">
      <c r="A3" s="4"/>
      <c r="B3" s="62" t="s">
        <v>195</v>
      </c>
      <c r="C3" s="50"/>
      <c r="D3" s="50"/>
      <c r="E3" s="50"/>
      <c r="F3" s="50"/>
      <c r="G3" s="4"/>
    </row>
    <row r="4" spans="1:7" ht="9.9499999999999993" customHeight="1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65" t="s">
        <v>20</v>
      </c>
      <c r="C5" s="50"/>
      <c r="D5" s="50"/>
      <c r="E5" s="50"/>
      <c r="F5" s="50"/>
      <c r="G5" s="4"/>
    </row>
    <row r="6" spans="1:7" ht="30" customHeight="1" x14ac:dyDescent="0.25">
      <c r="A6" s="4"/>
      <c r="B6" s="5" t="s">
        <v>21</v>
      </c>
      <c r="C6" s="6" t="s">
        <v>22</v>
      </c>
      <c r="D6" s="66" t="s">
        <v>23</v>
      </c>
      <c r="E6" s="67"/>
      <c r="F6" s="67"/>
      <c r="G6" s="4"/>
    </row>
    <row r="7" spans="1:7" ht="30" customHeight="1" x14ac:dyDescent="0.25">
      <c r="A7" s="4"/>
      <c r="B7" s="5" t="s">
        <v>24</v>
      </c>
      <c r="C7" s="7">
        <v>0</v>
      </c>
      <c r="D7" s="66" t="s">
        <v>25</v>
      </c>
      <c r="E7" s="67"/>
      <c r="F7" s="67"/>
      <c r="G7" s="4"/>
    </row>
    <row r="8" spans="1:7" ht="30" customHeight="1" x14ac:dyDescent="0.25">
      <c r="A8" s="4"/>
      <c r="B8" s="8" t="s">
        <v>26</v>
      </c>
      <c r="C8" s="7">
        <v>0</v>
      </c>
      <c r="D8" s="66" t="s">
        <v>27</v>
      </c>
      <c r="E8" s="67"/>
      <c r="F8" s="67"/>
      <c r="G8" s="4"/>
    </row>
    <row r="9" spans="1:7" ht="9.9499999999999993" customHeight="1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65" t="s">
        <v>28</v>
      </c>
      <c r="C10" s="50"/>
      <c r="D10" s="50"/>
      <c r="E10" s="50"/>
      <c r="F10" s="50"/>
      <c r="G10" s="4"/>
    </row>
    <row r="11" spans="1:7" ht="27.95" customHeight="1" x14ac:dyDescent="0.25">
      <c r="A11" s="4"/>
      <c r="B11" s="9" t="s">
        <v>29</v>
      </c>
      <c r="C11" s="9" t="s">
        <v>30</v>
      </c>
      <c r="D11" s="68" t="s">
        <v>31</v>
      </c>
      <c r="E11" s="50"/>
      <c r="F11" s="50"/>
      <c r="G11" s="4"/>
    </row>
    <row r="12" spans="1:7" ht="26.1" customHeight="1" x14ac:dyDescent="0.25">
      <c r="A12" s="4"/>
      <c r="B12" s="5" t="s">
        <v>32</v>
      </c>
      <c r="C12" s="10">
        <v>0</v>
      </c>
      <c r="D12" s="64"/>
      <c r="E12" s="50"/>
      <c r="F12" s="50"/>
      <c r="G12" s="4"/>
    </row>
    <row r="13" spans="1:7" ht="26.1" customHeight="1" x14ac:dyDescent="0.25">
      <c r="A13" s="4"/>
      <c r="B13" s="8" t="s">
        <v>33</v>
      </c>
      <c r="C13" s="10">
        <v>0</v>
      </c>
      <c r="D13" s="64"/>
      <c r="E13" s="50"/>
      <c r="F13" s="50"/>
      <c r="G13" s="4"/>
    </row>
    <row r="14" spans="1:7" ht="26.1" customHeight="1" x14ac:dyDescent="0.25">
      <c r="A14" s="4"/>
      <c r="B14" s="5" t="s">
        <v>34</v>
      </c>
      <c r="C14" s="10">
        <v>0</v>
      </c>
      <c r="D14" s="64"/>
      <c r="E14" s="50"/>
      <c r="F14" s="50"/>
      <c r="G14" s="4"/>
    </row>
    <row r="15" spans="1:7" ht="26.1" customHeight="1" x14ac:dyDescent="0.25">
      <c r="A15" s="4"/>
      <c r="B15" s="8" t="s">
        <v>35</v>
      </c>
      <c r="C15" s="10">
        <v>0</v>
      </c>
      <c r="D15" s="64"/>
      <c r="E15" s="50"/>
      <c r="F15" s="50"/>
      <c r="G15" s="4"/>
    </row>
    <row r="16" spans="1:7" ht="26.1" customHeight="1" x14ac:dyDescent="0.25">
      <c r="A16" s="4"/>
      <c r="B16" s="5" t="s">
        <v>36</v>
      </c>
      <c r="C16" s="10">
        <v>0</v>
      </c>
      <c r="D16" s="64"/>
      <c r="E16" s="50"/>
      <c r="F16" s="50"/>
      <c r="G16" s="4"/>
    </row>
    <row r="17" spans="1:7" ht="26.1" customHeight="1" x14ac:dyDescent="0.25">
      <c r="A17" s="4"/>
      <c r="B17" s="8" t="s">
        <v>37</v>
      </c>
      <c r="C17" s="10">
        <v>0</v>
      </c>
      <c r="D17" s="64"/>
      <c r="E17" s="50"/>
      <c r="F17" s="50"/>
      <c r="G17" s="4"/>
    </row>
    <row r="18" spans="1:7" ht="26.1" customHeight="1" x14ac:dyDescent="0.25">
      <c r="A18" s="4"/>
      <c r="B18" s="5" t="s">
        <v>38</v>
      </c>
      <c r="C18" s="10">
        <v>0</v>
      </c>
      <c r="D18" s="64"/>
      <c r="E18" s="50"/>
      <c r="F18" s="50"/>
      <c r="G18" s="4"/>
    </row>
    <row r="19" spans="1:7" ht="26.1" customHeight="1" x14ac:dyDescent="0.25">
      <c r="A19" s="4"/>
      <c r="B19" s="8" t="s">
        <v>39</v>
      </c>
      <c r="C19" s="10">
        <v>0</v>
      </c>
      <c r="D19" s="64"/>
      <c r="E19" s="50"/>
      <c r="F19" s="50"/>
      <c r="G19" s="4"/>
    </row>
    <row r="20" spans="1:7" ht="26.1" customHeight="1" x14ac:dyDescent="0.25">
      <c r="A20" s="4"/>
      <c r="B20" s="5" t="s">
        <v>40</v>
      </c>
      <c r="C20" s="10">
        <v>0</v>
      </c>
      <c r="D20" s="64"/>
      <c r="E20" s="50"/>
      <c r="F20" s="50"/>
      <c r="G20" s="4"/>
    </row>
    <row r="21" spans="1:7" ht="26.1" customHeight="1" x14ac:dyDescent="0.25">
      <c r="A21" s="4"/>
      <c r="B21" s="8" t="s">
        <v>41</v>
      </c>
      <c r="C21" s="10">
        <v>0</v>
      </c>
      <c r="D21" s="64"/>
      <c r="E21" s="50"/>
      <c r="F21" s="50"/>
      <c r="G21" s="4"/>
    </row>
    <row r="22" spans="1:7" ht="26.1" customHeight="1" x14ac:dyDescent="0.25">
      <c r="A22" s="4"/>
      <c r="B22" s="5" t="s">
        <v>42</v>
      </c>
      <c r="C22" s="10">
        <v>0</v>
      </c>
      <c r="D22" s="64"/>
      <c r="E22" s="50"/>
      <c r="F22" s="50"/>
      <c r="G22" s="4"/>
    </row>
    <row r="23" spans="1:7" ht="26.1" customHeight="1" x14ac:dyDescent="0.25">
      <c r="A23" s="4"/>
      <c r="B23" s="8" t="s">
        <v>43</v>
      </c>
      <c r="C23" s="10">
        <v>0</v>
      </c>
      <c r="D23" s="64"/>
      <c r="E23" s="50"/>
      <c r="F23" s="50"/>
      <c r="G23" s="4"/>
    </row>
    <row r="24" spans="1:7" ht="26.1" customHeight="1" x14ac:dyDescent="0.25">
      <c r="A24" s="4"/>
      <c r="B24" s="5" t="s">
        <v>44</v>
      </c>
      <c r="C24" s="10">
        <v>0</v>
      </c>
      <c r="D24" s="64"/>
      <c r="E24" s="50"/>
      <c r="F24" s="50"/>
      <c r="G24" s="4"/>
    </row>
    <row r="25" spans="1:7" ht="26.1" customHeight="1" x14ac:dyDescent="0.25">
      <c r="A25" s="4"/>
      <c r="B25" s="8" t="s">
        <v>45</v>
      </c>
      <c r="C25" s="10">
        <v>0</v>
      </c>
      <c r="D25" s="64"/>
      <c r="E25" s="50"/>
      <c r="F25" s="50"/>
      <c r="G25" s="4"/>
    </row>
    <row r="26" spans="1:7" ht="26.1" customHeight="1" x14ac:dyDescent="0.25">
      <c r="A26" s="4"/>
      <c r="B26" s="5" t="s">
        <v>46</v>
      </c>
      <c r="C26" s="10">
        <v>0</v>
      </c>
      <c r="D26" s="64"/>
      <c r="E26" s="50"/>
      <c r="F26" s="50"/>
      <c r="G26" s="4"/>
    </row>
    <row r="27" spans="1:7" ht="30" customHeight="1" x14ac:dyDescent="0.25">
      <c r="A27" s="4"/>
      <c r="B27" s="11" t="s">
        <v>47</v>
      </c>
      <c r="C27" s="12">
        <f>SUM(C12:C26)</f>
        <v>0</v>
      </c>
      <c r="D27" s="69"/>
      <c r="E27" s="50"/>
      <c r="F27" s="50"/>
      <c r="G27" s="4"/>
    </row>
    <row r="28" spans="1:7" ht="9.9499999999999993" customHeight="1" x14ac:dyDescent="0.25">
      <c r="A28" s="4"/>
      <c r="B28" s="4"/>
      <c r="C28" s="4"/>
      <c r="D28" s="4"/>
      <c r="E28" s="4"/>
      <c r="F28" s="4"/>
      <c r="G28" s="4"/>
    </row>
    <row r="29" spans="1:7" ht="30" customHeight="1" x14ac:dyDescent="0.25">
      <c r="A29" s="4"/>
      <c r="B29" s="65" t="s">
        <v>48</v>
      </c>
      <c r="C29" s="50"/>
      <c r="D29" s="50"/>
      <c r="E29" s="50"/>
      <c r="F29" s="50"/>
      <c r="G29" s="4"/>
    </row>
    <row r="30" spans="1:7" ht="30" customHeight="1" x14ac:dyDescent="0.25">
      <c r="A30" s="4"/>
      <c r="B30" s="5" t="s">
        <v>49</v>
      </c>
      <c r="C30" s="14">
        <f>SUM(C7-C27)*0.9235</f>
        <v>0</v>
      </c>
      <c r="D30" s="66" t="s">
        <v>50</v>
      </c>
      <c r="E30" s="67"/>
      <c r="F30" s="67"/>
      <c r="G30" s="4"/>
    </row>
    <row r="31" spans="1:7" ht="30" customHeight="1" x14ac:dyDescent="0.25">
      <c r="A31" s="4"/>
      <c r="B31" s="8" t="s">
        <v>51</v>
      </c>
      <c r="C31" s="14">
        <f>IF(C30&lt;=184500,C30*0.153,184500*0.153+(C30-184500)*0.029)</f>
        <v>0</v>
      </c>
      <c r="D31" s="66" t="s">
        <v>52</v>
      </c>
      <c r="E31" s="67"/>
      <c r="F31" s="67"/>
      <c r="G31" s="4"/>
    </row>
    <row r="32" spans="1:7" ht="30" customHeight="1" x14ac:dyDescent="0.25">
      <c r="A32" s="4"/>
      <c r="B32" s="5" t="s">
        <v>53</v>
      </c>
      <c r="C32" s="14">
        <f>C31*0.5</f>
        <v>0</v>
      </c>
      <c r="D32" s="66" t="s">
        <v>54</v>
      </c>
      <c r="E32" s="67"/>
      <c r="F32" s="67"/>
      <c r="G32" s="4"/>
    </row>
    <row r="33" spans="1:7" ht="30" customHeight="1" x14ac:dyDescent="0.25">
      <c r="A33" s="4"/>
      <c r="B33" s="8" t="s">
        <v>55</v>
      </c>
      <c r="C33" s="14">
        <f>C27</f>
        <v>0</v>
      </c>
      <c r="D33" s="66" t="s">
        <v>56</v>
      </c>
      <c r="E33" s="67"/>
      <c r="F33" s="67"/>
      <c r="G33" s="4"/>
    </row>
    <row r="34" spans="1:7" ht="30" customHeight="1" x14ac:dyDescent="0.25">
      <c r="A34" s="4"/>
      <c r="B34" s="5" t="s">
        <v>57</v>
      </c>
      <c r="C34" s="14">
        <f>(C7+C8)*4</f>
        <v>0</v>
      </c>
      <c r="D34" s="66" t="s">
        <v>58</v>
      </c>
      <c r="E34" s="67"/>
      <c r="F34" s="67"/>
      <c r="G34" s="4"/>
    </row>
    <row r="35" spans="1:7" ht="30" customHeight="1" x14ac:dyDescent="0.25">
      <c r="A35" s="4"/>
      <c r="B35" s="8" t="s">
        <v>59</v>
      </c>
      <c r="C35" s="14">
        <f>C34-(C32*4)-(C33*4)</f>
        <v>0</v>
      </c>
      <c r="D35" s="66" t="s">
        <v>60</v>
      </c>
      <c r="E35" s="67"/>
      <c r="F35" s="67"/>
      <c r="G35" s="4"/>
    </row>
    <row r="36" spans="1:7" ht="30" customHeight="1" x14ac:dyDescent="0.25">
      <c r="A36" s="4"/>
      <c r="B36" s="5" t="s">
        <v>61</v>
      </c>
      <c r="C36" s="14">
        <f>IF(C6="Single",16100,IF(C6="Married Filing Jointly",32200,IF(C6="Married Filing Separately",16100,24150)))</f>
        <v>16100</v>
      </c>
      <c r="D36" s="96" t="s">
        <v>239</v>
      </c>
      <c r="E36" s="67"/>
      <c r="F36" s="67"/>
      <c r="G36" s="4"/>
    </row>
    <row r="37" spans="1:7" ht="30" customHeight="1" x14ac:dyDescent="0.25">
      <c r="A37" s="4"/>
      <c r="B37" s="8" t="s">
        <v>62</v>
      </c>
      <c r="C37" s="14">
        <f>MAX(0,C35-C36)</f>
        <v>0</v>
      </c>
      <c r="D37" s="66" t="s">
        <v>63</v>
      </c>
      <c r="E37" s="67"/>
      <c r="F37" s="67"/>
      <c r="G37" s="4"/>
    </row>
    <row r="38" spans="1:7" ht="30" customHeight="1" x14ac:dyDescent="0.25">
      <c r="A38" s="4"/>
      <c r="B38" s="5" t="s">
        <v>64</v>
      </c>
      <c r="C38" s="14">
        <f>IF(C6="Single",IF(C37&lt;=12400,C37*0.1,IF(C37&lt;=50400,1240+(C37-12400)*0.12,IF(C37&lt;=105700,5800+(C37-50400)*0.22,IF(C37&lt;=201775,17966+(C37-105700)*0.24,IF(C37&lt;=256225,41024+(C37-201775)*0.32,IF(C37&lt;=640600,58448+(C37-256225)*0.35,192979.25+(C37-640600)*0.37)))))),IF(C6="Married Filing Jointly",IF(C37&lt;=24800,C37*0.1,IF(C37&lt;=100800,2480+(C37-24800)*0.12,IF(C37&lt;=211400,11600+(C37-100800)*0.22,IF(C37&lt;=403550,35932+(C37-211400)*0.24,IF(C37&lt;=512450,82048+(C37-403550)*0.32,IF(C37&lt;=768700,116896+(C37-512450)*0.35,206583.5+(C37-768700)*0.37)))))),IF(C6="Head of Household",IF(C37&lt;=17700,C37*0.1,IF(C37&lt;=67450,1770+(C37-17700)*0.12,IF(C37&lt;=105700,7740+(C37-67450)*0.22,IF(C37&lt;=201750,16155+(C37-105700)*0.24,IF(C37&lt;=256200,39207+(C37-201750)*0.32,IF(C37&lt;=640600,56631+(C37-256200)*0.35,191171+(C37-640600)*0.37)))))),IF(C37&lt;=12400,C37*0.1,IF(C37&lt;=50400,1240+(C37-12400)*0.12,IF(C37&lt;=105700,5800+(C37-50400)*0.22,IF(C37&lt;=201775,17966+(C37-105700)*0.24,IF(C37&lt;=256225,41024+(C37-201775)*0.32,IF(C37&lt;=384350,58448+(C37-256225)*0.35,103291.75+(C37-384350)*0.37)))))))))</f>
        <v>0</v>
      </c>
      <c r="D38" s="96" t="s">
        <v>243</v>
      </c>
      <c r="E38" s="67"/>
      <c r="F38" s="67"/>
      <c r="G38" s="4"/>
    </row>
    <row r="39" spans="1:7" ht="30" customHeight="1" x14ac:dyDescent="0.25">
      <c r="A39" s="4"/>
      <c r="B39" s="8" t="s">
        <v>65</v>
      </c>
      <c r="C39" s="15">
        <f>C38/4</f>
        <v>0</v>
      </c>
      <c r="D39" s="66" t="s">
        <v>66</v>
      </c>
      <c r="E39" s="67"/>
      <c r="F39" s="67"/>
      <c r="G39" s="4"/>
    </row>
    <row r="40" spans="1:7" ht="30" customHeight="1" x14ac:dyDescent="0.25">
      <c r="A40" s="4"/>
      <c r="B40" s="5" t="s">
        <v>67</v>
      </c>
      <c r="C40" s="16">
        <f>C31+C39</f>
        <v>0</v>
      </c>
      <c r="D40" s="66" t="s">
        <v>68</v>
      </c>
      <c r="E40" s="67"/>
      <c r="F40" s="67"/>
      <c r="G40" s="4"/>
    </row>
    <row r="41" spans="1:7" ht="9.9499999999999993" customHeight="1" x14ac:dyDescent="0.25">
      <c r="A41" s="4"/>
      <c r="B41" s="4"/>
      <c r="C41" s="4"/>
      <c r="D41" s="4"/>
      <c r="E41" s="4"/>
      <c r="F41" s="4"/>
      <c r="G41" s="4"/>
    </row>
    <row r="42" spans="1:7" ht="39.950000000000003" customHeight="1" x14ac:dyDescent="0.25">
      <c r="A42" s="4"/>
      <c r="B42" s="71" t="s">
        <v>196</v>
      </c>
      <c r="C42" s="72"/>
      <c r="D42" s="72"/>
      <c r="E42" s="72"/>
      <c r="F42" s="72"/>
      <c r="G42" s="4"/>
    </row>
    <row r="43" spans="1:7" ht="39.950000000000003" customHeight="1" x14ac:dyDescent="0.25">
      <c r="A43" s="4"/>
      <c r="B43" s="17" t="s">
        <v>69</v>
      </c>
      <c r="C43" s="18">
        <f>ROUNDUP(C40,2)</f>
        <v>0</v>
      </c>
      <c r="D43" s="80" t="s">
        <v>203</v>
      </c>
      <c r="E43" s="50"/>
      <c r="F43" s="50"/>
      <c r="G43" s="4"/>
    </row>
    <row r="44" spans="1:7" ht="9.9499999999999993" customHeight="1" x14ac:dyDescent="0.25">
      <c r="A44" s="4"/>
      <c r="B44" s="4"/>
      <c r="C44" s="4"/>
      <c r="D44" s="4"/>
      <c r="E44" s="4"/>
      <c r="F44" s="4"/>
      <c r="G44" s="4"/>
    </row>
    <row r="45" spans="1:7" ht="30" customHeight="1" x14ac:dyDescent="0.25">
      <c r="A45" s="4"/>
      <c r="B45" s="65" t="s">
        <v>70</v>
      </c>
      <c r="C45" s="50"/>
      <c r="D45" s="50"/>
      <c r="E45" s="50"/>
      <c r="F45" s="50"/>
      <c r="G45" s="4"/>
    </row>
    <row r="46" spans="1:7" ht="27.95" customHeight="1" x14ac:dyDescent="0.25">
      <c r="A46" s="4"/>
      <c r="B46" s="5" t="s">
        <v>71</v>
      </c>
      <c r="C46" s="14">
        <f>C7</f>
        <v>0</v>
      </c>
      <c r="D46" s="63"/>
      <c r="E46" s="50"/>
      <c r="F46" s="50"/>
      <c r="G46" s="4"/>
    </row>
    <row r="47" spans="1:7" ht="27.95" customHeight="1" x14ac:dyDescent="0.25">
      <c r="A47" s="4"/>
      <c r="B47" s="8" t="s">
        <v>72</v>
      </c>
      <c r="C47" s="14">
        <f>C27</f>
        <v>0</v>
      </c>
      <c r="D47" s="63"/>
      <c r="E47" s="50"/>
      <c r="F47" s="50"/>
      <c r="G47" s="4"/>
    </row>
    <row r="48" spans="1:7" ht="27.95" customHeight="1" x14ac:dyDescent="0.25">
      <c r="A48" s="4"/>
      <c r="B48" s="5" t="s">
        <v>73</v>
      </c>
      <c r="C48" s="14">
        <f>C7-C27</f>
        <v>0</v>
      </c>
      <c r="D48" s="63"/>
      <c r="E48" s="50"/>
      <c r="F48" s="50"/>
      <c r="G48" s="4"/>
    </row>
    <row r="49" spans="1:7" ht="27.95" customHeight="1" x14ac:dyDescent="0.25">
      <c r="A49" s="4"/>
      <c r="B49" s="8" t="s">
        <v>74</v>
      </c>
      <c r="C49" s="14">
        <f>C31</f>
        <v>0</v>
      </c>
      <c r="D49" s="63"/>
      <c r="E49" s="50"/>
      <c r="F49" s="50"/>
      <c r="G49" s="4"/>
    </row>
    <row r="50" spans="1:7" ht="27.95" customHeight="1" x14ac:dyDescent="0.25">
      <c r="A50" s="4"/>
      <c r="B50" s="5" t="s">
        <v>75</v>
      </c>
      <c r="C50" s="14">
        <f>C39</f>
        <v>0</v>
      </c>
      <c r="D50" s="63"/>
      <c r="E50" s="50"/>
      <c r="F50" s="50"/>
      <c r="G50" s="4"/>
    </row>
    <row r="51" spans="1:7" ht="27.95" customHeight="1" x14ac:dyDescent="0.25">
      <c r="A51" s="4"/>
      <c r="B51" s="8" t="s">
        <v>76</v>
      </c>
      <c r="C51" s="19">
        <f>C40</f>
        <v>0</v>
      </c>
      <c r="D51" s="63"/>
      <c r="E51" s="50"/>
      <c r="F51" s="50"/>
      <c r="G51" s="4"/>
    </row>
    <row r="52" spans="1:7" ht="27.95" customHeight="1" x14ac:dyDescent="0.25">
      <c r="A52" s="4"/>
      <c r="B52" s="5" t="s">
        <v>77</v>
      </c>
      <c r="C52" s="19">
        <f>C7+C8-C40</f>
        <v>0</v>
      </c>
      <c r="D52" s="63"/>
      <c r="E52" s="50"/>
      <c r="F52" s="50"/>
      <c r="G52" s="4"/>
    </row>
    <row r="53" spans="1:7" ht="27.95" customHeight="1" x14ac:dyDescent="0.25">
      <c r="A53" s="4"/>
      <c r="B53" s="8" t="s">
        <v>78</v>
      </c>
      <c r="C53" s="20">
        <f>IF(C7&gt;0,C40/C7,0)</f>
        <v>0</v>
      </c>
      <c r="D53" s="63"/>
      <c r="E53" s="50"/>
      <c r="F53" s="50"/>
      <c r="G53" s="4"/>
    </row>
    <row r="54" spans="1:7" ht="9.9499999999999993" customHeight="1" x14ac:dyDescent="0.25">
      <c r="A54" s="4"/>
      <c r="B54" s="4"/>
      <c r="C54" s="4"/>
      <c r="D54" s="4"/>
      <c r="E54" s="4"/>
      <c r="F54" s="4"/>
      <c r="G54" s="4"/>
    </row>
    <row r="55" spans="1:7" ht="35.1" customHeight="1" x14ac:dyDescent="0.25">
      <c r="A55" s="4"/>
      <c r="B55" s="82" t="s">
        <v>79</v>
      </c>
      <c r="C55" s="50"/>
      <c r="D55" s="50"/>
      <c r="E55" s="50"/>
      <c r="F55" s="50"/>
      <c r="G55" s="4"/>
    </row>
    <row r="56" spans="1:7" ht="6" customHeight="1" x14ac:dyDescent="0.25">
      <c r="A56" s="4"/>
      <c r="B56" s="2"/>
      <c r="C56" s="2"/>
      <c r="D56" s="2"/>
      <c r="E56" s="2"/>
      <c r="F56" s="2"/>
      <c r="G56" s="4"/>
    </row>
    <row r="57" spans="1:7" x14ac:dyDescent="0.25">
      <c r="A57" s="4"/>
      <c r="B57" s="4"/>
      <c r="C57" s="4"/>
      <c r="D57" s="4"/>
      <c r="E57" s="4"/>
      <c r="F57" s="4"/>
      <c r="G57" s="4"/>
    </row>
    <row r="58" spans="1:7" x14ac:dyDescent="0.25">
      <c r="A58" s="4"/>
      <c r="B58" s="4"/>
      <c r="C58" s="4"/>
      <c r="D58" s="4"/>
      <c r="E58" s="4"/>
      <c r="F58" s="4"/>
      <c r="G58" s="4"/>
    </row>
    <row r="59" spans="1:7" x14ac:dyDescent="0.25">
      <c r="A59" s="4"/>
      <c r="B59" s="4"/>
      <c r="C59" s="4"/>
      <c r="D59" s="4"/>
      <c r="E59" s="4"/>
      <c r="F59" s="4"/>
      <c r="G59" s="4"/>
    </row>
    <row r="60" spans="1:7" x14ac:dyDescent="0.25">
      <c r="A60" s="4"/>
      <c r="B60" s="4"/>
      <c r="C60" s="4"/>
      <c r="D60" s="4"/>
      <c r="E60" s="4"/>
      <c r="F60" s="4"/>
      <c r="G60" s="4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4"/>
      <c r="B65" s="4"/>
      <c r="C65" s="4"/>
      <c r="D65" s="4"/>
      <c r="E65" s="4"/>
      <c r="F65" s="4"/>
      <c r="G65" s="4"/>
    </row>
    <row r="66" spans="1:7" x14ac:dyDescent="0.25">
      <c r="A66" s="4"/>
      <c r="B66" s="4"/>
      <c r="C66" s="4"/>
      <c r="D66" s="4"/>
      <c r="E66" s="4"/>
      <c r="F66" s="4"/>
      <c r="G66" s="4"/>
    </row>
    <row r="67" spans="1:7" x14ac:dyDescent="0.25">
      <c r="A67" s="4"/>
      <c r="B67" s="4"/>
      <c r="C67" s="4"/>
      <c r="D67" s="4"/>
      <c r="E67" s="4"/>
      <c r="F67" s="4"/>
      <c r="G67" s="4"/>
    </row>
    <row r="68" spans="1:7" x14ac:dyDescent="0.25">
      <c r="A68" s="4"/>
      <c r="B68" s="4"/>
      <c r="C68" s="4"/>
      <c r="D68" s="4"/>
      <c r="E68" s="4"/>
      <c r="F68" s="4"/>
      <c r="G68" s="4"/>
    </row>
    <row r="69" spans="1:7" x14ac:dyDescent="0.25">
      <c r="A69" s="4"/>
      <c r="B69" s="4"/>
      <c r="C69" s="4"/>
      <c r="D69" s="4"/>
      <c r="E69" s="4"/>
      <c r="F69" s="4"/>
      <c r="G69" s="4"/>
    </row>
    <row r="70" spans="1:7" x14ac:dyDescent="0.25">
      <c r="A70" s="4"/>
      <c r="B70" s="4"/>
      <c r="C70" s="4"/>
      <c r="D70" s="4"/>
      <c r="E70" s="4"/>
      <c r="F70" s="4"/>
      <c r="G70" s="4"/>
    </row>
    <row r="71" spans="1:7" x14ac:dyDescent="0.25">
      <c r="A71" s="4"/>
      <c r="B71" s="4"/>
      <c r="C71" s="4"/>
      <c r="D71" s="4"/>
      <c r="E71" s="4"/>
      <c r="F71" s="4"/>
      <c r="G71" s="4"/>
    </row>
    <row r="72" spans="1:7" x14ac:dyDescent="0.25">
      <c r="A72" s="4"/>
      <c r="B72" s="4"/>
      <c r="C72" s="4"/>
      <c r="D72" s="4"/>
      <c r="E72" s="4"/>
      <c r="F72" s="4"/>
      <c r="G72" s="4"/>
    </row>
    <row r="73" spans="1:7" x14ac:dyDescent="0.25">
      <c r="A73" s="4"/>
      <c r="B73" s="4"/>
      <c r="C73" s="4"/>
      <c r="D73" s="4"/>
      <c r="E73" s="4"/>
      <c r="F73" s="4"/>
      <c r="G73" s="4"/>
    </row>
    <row r="74" spans="1:7" x14ac:dyDescent="0.25">
      <c r="A74" s="4"/>
      <c r="B74" s="4"/>
      <c r="C74" s="4"/>
      <c r="D74" s="4"/>
      <c r="E74" s="4"/>
      <c r="F74" s="4"/>
      <c r="G74" s="4"/>
    </row>
    <row r="75" spans="1:7" x14ac:dyDescent="0.25">
      <c r="A75" s="4"/>
      <c r="B75" s="4"/>
      <c r="C75" s="4"/>
      <c r="D75" s="4"/>
      <c r="E75" s="4"/>
      <c r="F75" s="4"/>
      <c r="G75" s="4"/>
    </row>
    <row r="76" spans="1:7" x14ac:dyDescent="0.25">
      <c r="A76" s="4"/>
      <c r="B76" s="4"/>
      <c r="C76" s="4"/>
      <c r="D76" s="4"/>
      <c r="E76" s="4"/>
      <c r="F76" s="4"/>
      <c r="G76" s="4"/>
    </row>
    <row r="77" spans="1:7" x14ac:dyDescent="0.25">
      <c r="A77" s="4"/>
      <c r="B77" s="4"/>
      <c r="C77" s="4"/>
      <c r="D77" s="4"/>
      <c r="E77" s="4"/>
      <c r="F77" s="4"/>
      <c r="G77" s="4"/>
    </row>
    <row r="78" spans="1:7" x14ac:dyDescent="0.25">
      <c r="A78" s="4"/>
      <c r="B78" s="4"/>
      <c r="C78" s="4"/>
      <c r="D78" s="4"/>
      <c r="E78" s="4"/>
      <c r="F78" s="4"/>
      <c r="G78" s="4"/>
    </row>
    <row r="79" spans="1:7" x14ac:dyDescent="0.25">
      <c r="A79" s="4"/>
      <c r="B79" s="4"/>
      <c r="C79" s="4"/>
      <c r="D79" s="4"/>
      <c r="E79" s="4"/>
      <c r="F79" s="4"/>
      <c r="G79" s="4"/>
    </row>
    <row r="80" spans="1:7" x14ac:dyDescent="0.25">
      <c r="A80" s="4"/>
      <c r="B80" s="4"/>
      <c r="C80" s="4"/>
      <c r="D80" s="4"/>
      <c r="E80" s="4"/>
      <c r="F80" s="4"/>
      <c r="G80" s="4"/>
    </row>
  </sheetData>
  <mergeCells count="48">
    <mergeCell ref="B55:F55"/>
    <mergeCell ref="D31:F31"/>
    <mergeCell ref="D46:F46"/>
    <mergeCell ref="D22:F22"/>
    <mergeCell ref="B5:F5"/>
    <mergeCell ref="D40:F40"/>
    <mergeCell ref="D36:F36"/>
    <mergeCell ref="B45:F45"/>
    <mergeCell ref="D52:F52"/>
    <mergeCell ref="D21:F21"/>
    <mergeCell ref="D6:F6"/>
    <mergeCell ref="D49:F49"/>
    <mergeCell ref="D48:F48"/>
    <mergeCell ref="D17:F17"/>
    <mergeCell ref="D7:F7"/>
    <mergeCell ref="D53:F53"/>
    <mergeCell ref="B2:F2"/>
    <mergeCell ref="D37:F37"/>
    <mergeCell ref="B42:F42"/>
    <mergeCell ref="D12:F12"/>
    <mergeCell ref="D18:F18"/>
    <mergeCell ref="D30:F30"/>
    <mergeCell ref="D8:F8"/>
    <mergeCell ref="D25:F25"/>
    <mergeCell ref="D15:F15"/>
    <mergeCell ref="D33:F33"/>
    <mergeCell ref="D39:F39"/>
    <mergeCell ref="D24:F24"/>
    <mergeCell ref="D38:F38"/>
    <mergeCell ref="B29:F29"/>
    <mergeCell ref="D14:F14"/>
    <mergeCell ref="D23:F23"/>
    <mergeCell ref="B3:F3"/>
    <mergeCell ref="D47:F47"/>
    <mergeCell ref="D16:F16"/>
    <mergeCell ref="D43:F43"/>
    <mergeCell ref="D51:F51"/>
    <mergeCell ref="B10:F10"/>
    <mergeCell ref="D35:F35"/>
    <mergeCell ref="D50:F50"/>
    <mergeCell ref="D26:F26"/>
    <mergeCell ref="D20:F20"/>
    <mergeCell ref="D34:F34"/>
    <mergeCell ref="D19:F19"/>
    <mergeCell ref="D11:F11"/>
    <mergeCell ref="D13:F13"/>
    <mergeCell ref="D27:F27"/>
    <mergeCell ref="D32:F32"/>
  </mergeCells>
  <dataValidations count="1">
    <dataValidation type="list" sqref="C6" xr:uid="{00000000-0002-0000-0100-000000000000}">
      <formula1>"Single,Married Filing Jointly,Married Filing Separately,Head of Household"</formula1>
    </dataValidation>
  </dataValidation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C94C"/>
  </sheetPr>
  <dimension ref="A1:G80"/>
  <sheetViews>
    <sheetView zoomScale="175" zoomScaleNormal="175" workbookViewId="0">
      <pane xSplit="1" ySplit="4" topLeftCell="B33" activePane="bottomRight" state="frozen"/>
      <selection pane="topRight"/>
      <selection pane="bottomLeft"/>
      <selection pane="bottomRight" activeCell="C37" sqref="C37"/>
    </sheetView>
  </sheetViews>
  <sheetFormatPr defaultRowHeight="15" x14ac:dyDescent="0.25"/>
  <cols>
    <col min="1" max="1" width="3" customWidth="1"/>
    <col min="2" max="2" width="30" customWidth="1"/>
    <col min="3" max="6" width="22" customWidth="1"/>
    <col min="7" max="7" width="3" customWidth="1"/>
  </cols>
  <sheetData>
    <row r="1" spans="1:7" ht="8.1" customHeight="1" x14ac:dyDescent="0.25">
      <c r="A1" s="4"/>
      <c r="B1" s="4"/>
      <c r="C1" s="4"/>
      <c r="D1" s="4"/>
      <c r="E1" s="4"/>
      <c r="F1" s="4"/>
      <c r="G1" s="4"/>
    </row>
    <row r="2" spans="1:7" ht="50.1" customHeight="1" x14ac:dyDescent="0.25">
      <c r="A2" s="4"/>
      <c r="B2" s="70" t="s">
        <v>80</v>
      </c>
      <c r="C2" s="50"/>
      <c r="D2" s="50"/>
      <c r="E2" s="50"/>
      <c r="F2" s="50"/>
      <c r="G2" s="4"/>
    </row>
    <row r="3" spans="1:7" ht="21.95" customHeight="1" x14ac:dyDescent="0.25">
      <c r="A3" s="4"/>
      <c r="B3" s="62" t="s">
        <v>197</v>
      </c>
      <c r="C3" s="50"/>
      <c r="D3" s="50"/>
      <c r="E3" s="50"/>
      <c r="F3" s="50"/>
      <c r="G3" s="4"/>
    </row>
    <row r="4" spans="1:7" ht="9.9499999999999993" customHeight="1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65" t="s">
        <v>81</v>
      </c>
      <c r="C5" s="50"/>
      <c r="D5" s="50"/>
      <c r="E5" s="50"/>
      <c r="F5" s="50"/>
      <c r="G5" s="4"/>
    </row>
    <row r="6" spans="1:7" ht="30" customHeight="1" x14ac:dyDescent="0.25">
      <c r="A6" s="4"/>
      <c r="B6" s="5" t="s">
        <v>21</v>
      </c>
      <c r="C6" s="21" t="str">
        <f>'Q1'!C6</f>
        <v>Single</v>
      </c>
      <c r="D6" s="66" t="s">
        <v>82</v>
      </c>
      <c r="E6" s="67"/>
      <c r="F6" s="67"/>
      <c r="G6" s="4"/>
    </row>
    <row r="7" spans="1:7" ht="30" customHeight="1" x14ac:dyDescent="0.25">
      <c r="A7" s="4"/>
      <c r="B7" s="5" t="s">
        <v>83</v>
      </c>
      <c r="C7" s="7">
        <v>0</v>
      </c>
      <c r="D7" s="66" t="s">
        <v>84</v>
      </c>
      <c r="E7" s="67"/>
      <c r="F7" s="67"/>
      <c r="G7" s="4"/>
    </row>
    <row r="8" spans="1:7" ht="30" customHeight="1" x14ac:dyDescent="0.25">
      <c r="A8" s="4"/>
      <c r="B8" s="8" t="s">
        <v>85</v>
      </c>
      <c r="C8" s="7">
        <v>0</v>
      </c>
      <c r="D8" s="66" t="s">
        <v>27</v>
      </c>
      <c r="E8" s="67"/>
      <c r="F8" s="67"/>
      <c r="G8" s="4"/>
    </row>
    <row r="9" spans="1:7" ht="9.9499999999999993" customHeight="1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65" t="s">
        <v>86</v>
      </c>
      <c r="C10" s="50"/>
      <c r="D10" s="50"/>
      <c r="E10" s="50"/>
      <c r="F10" s="50"/>
      <c r="G10" s="4"/>
    </row>
    <row r="11" spans="1:7" ht="27.95" customHeight="1" x14ac:dyDescent="0.25">
      <c r="A11" s="4"/>
      <c r="B11" s="9" t="s">
        <v>29</v>
      </c>
      <c r="C11" s="9" t="s">
        <v>30</v>
      </c>
      <c r="D11" s="68" t="s">
        <v>31</v>
      </c>
      <c r="E11" s="50"/>
      <c r="F11" s="50"/>
      <c r="G11" s="4"/>
    </row>
    <row r="12" spans="1:7" ht="26.1" customHeight="1" x14ac:dyDescent="0.25">
      <c r="A12" s="4"/>
      <c r="B12" s="5" t="s">
        <v>32</v>
      </c>
      <c r="C12" s="10">
        <v>0</v>
      </c>
      <c r="D12" s="64"/>
      <c r="E12" s="50"/>
      <c r="F12" s="50"/>
      <c r="G12" s="4"/>
    </row>
    <row r="13" spans="1:7" ht="26.1" customHeight="1" x14ac:dyDescent="0.25">
      <c r="A13" s="4"/>
      <c r="B13" s="8" t="s">
        <v>33</v>
      </c>
      <c r="C13" s="10">
        <v>0</v>
      </c>
      <c r="D13" s="64"/>
      <c r="E13" s="50"/>
      <c r="F13" s="50"/>
      <c r="G13" s="4"/>
    </row>
    <row r="14" spans="1:7" ht="26.1" customHeight="1" x14ac:dyDescent="0.25">
      <c r="A14" s="4"/>
      <c r="B14" s="5" t="s">
        <v>34</v>
      </c>
      <c r="C14" s="10">
        <v>0</v>
      </c>
      <c r="D14" s="64"/>
      <c r="E14" s="50"/>
      <c r="F14" s="50"/>
      <c r="G14" s="4"/>
    </row>
    <row r="15" spans="1:7" ht="26.1" customHeight="1" x14ac:dyDescent="0.25">
      <c r="A15" s="4"/>
      <c r="B15" s="8" t="s">
        <v>35</v>
      </c>
      <c r="C15" s="10">
        <v>0</v>
      </c>
      <c r="D15" s="64"/>
      <c r="E15" s="50"/>
      <c r="F15" s="50"/>
      <c r="G15" s="4"/>
    </row>
    <row r="16" spans="1:7" ht="26.1" customHeight="1" x14ac:dyDescent="0.25">
      <c r="A16" s="4"/>
      <c r="B16" s="5" t="s">
        <v>36</v>
      </c>
      <c r="C16" s="10">
        <v>0</v>
      </c>
      <c r="D16" s="64"/>
      <c r="E16" s="50"/>
      <c r="F16" s="50"/>
      <c r="G16" s="4"/>
    </row>
    <row r="17" spans="1:7" ht="26.1" customHeight="1" x14ac:dyDescent="0.25">
      <c r="A17" s="4"/>
      <c r="B17" s="8" t="s">
        <v>37</v>
      </c>
      <c r="C17" s="10">
        <v>0</v>
      </c>
      <c r="D17" s="64"/>
      <c r="E17" s="50"/>
      <c r="F17" s="50"/>
      <c r="G17" s="4"/>
    </row>
    <row r="18" spans="1:7" ht="26.1" customHeight="1" x14ac:dyDescent="0.25">
      <c r="A18" s="4"/>
      <c r="B18" s="5" t="s">
        <v>38</v>
      </c>
      <c r="C18" s="10">
        <v>0</v>
      </c>
      <c r="D18" s="64"/>
      <c r="E18" s="50"/>
      <c r="F18" s="50"/>
      <c r="G18" s="4"/>
    </row>
    <row r="19" spans="1:7" ht="26.1" customHeight="1" x14ac:dyDescent="0.25">
      <c r="A19" s="4"/>
      <c r="B19" s="8" t="s">
        <v>39</v>
      </c>
      <c r="C19" s="10">
        <v>0</v>
      </c>
      <c r="D19" s="64"/>
      <c r="E19" s="50"/>
      <c r="F19" s="50"/>
      <c r="G19" s="4"/>
    </row>
    <row r="20" spans="1:7" ht="26.1" customHeight="1" x14ac:dyDescent="0.25">
      <c r="A20" s="4"/>
      <c r="B20" s="5" t="s">
        <v>40</v>
      </c>
      <c r="C20" s="10">
        <v>0</v>
      </c>
      <c r="D20" s="64"/>
      <c r="E20" s="50"/>
      <c r="F20" s="50"/>
      <c r="G20" s="4"/>
    </row>
    <row r="21" spans="1:7" ht="26.1" customHeight="1" x14ac:dyDescent="0.25">
      <c r="A21" s="4"/>
      <c r="B21" s="8" t="s">
        <v>41</v>
      </c>
      <c r="C21" s="10">
        <v>0</v>
      </c>
      <c r="D21" s="64"/>
      <c r="E21" s="50"/>
      <c r="F21" s="50"/>
      <c r="G21" s="4"/>
    </row>
    <row r="22" spans="1:7" ht="26.1" customHeight="1" x14ac:dyDescent="0.25">
      <c r="A22" s="4"/>
      <c r="B22" s="5" t="s">
        <v>42</v>
      </c>
      <c r="C22" s="10">
        <v>0</v>
      </c>
      <c r="D22" s="64"/>
      <c r="E22" s="50"/>
      <c r="F22" s="50"/>
      <c r="G22" s="4"/>
    </row>
    <row r="23" spans="1:7" ht="26.1" customHeight="1" x14ac:dyDescent="0.25">
      <c r="A23" s="4"/>
      <c r="B23" s="8" t="s">
        <v>43</v>
      </c>
      <c r="C23" s="10">
        <v>0</v>
      </c>
      <c r="D23" s="64"/>
      <c r="E23" s="50"/>
      <c r="F23" s="50"/>
      <c r="G23" s="4"/>
    </row>
    <row r="24" spans="1:7" ht="26.1" customHeight="1" x14ac:dyDescent="0.25">
      <c r="A24" s="4"/>
      <c r="B24" s="5" t="s">
        <v>44</v>
      </c>
      <c r="C24" s="10">
        <v>0</v>
      </c>
      <c r="D24" s="64"/>
      <c r="E24" s="50"/>
      <c r="F24" s="50"/>
      <c r="G24" s="4"/>
    </row>
    <row r="25" spans="1:7" ht="26.1" customHeight="1" x14ac:dyDescent="0.25">
      <c r="A25" s="4"/>
      <c r="B25" s="8" t="s">
        <v>45</v>
      </c>
      <c r="C25" s="10">
        <v>0</v>
      </c>
      <c r="D25" s="64"/>
      <c r="E25" s="50"/>
      <c r="F25" s="50"/>
      <c r="G25" s="4"/>
    </row>
    <row r="26" spans="1:7" ht="26.1" customHeight="1" x14ac:dyDescent="0.25">
      <c r="A26" s="4"/>
      <c r="B26" s="5" t="s">
        <v>46</v>
      </c>
      <c r="C26" s="10">
        <v>0</v>
      </c>
      <c r="D26" s="64"/>
      <c r="E26" s="50"/>
      <c r="F26" s="50"/>
      <c r="G26" s="4"/>
    </row>
    <row r="27" spans="1:7" ht="30" customHeight="1" x14ac:dyDescent="0.25">
      <c r="A27" s="4"/>
      <c r="B27" s="11" t="s">
        <v>87</v>
      </c>
      <c r="C27" s="12">
        <f>SUM(C12:C26)</f>
        <v>0</v>
      </c>
      <c r="D27" s="69"/>
      <c r="E27" s="50"/>
      <c r="F27" s="50"/>
      <c r="G27" s="4"/>
    </row>
    <row r="28" spans="1:7" ht="9.9499999999999993" customHeight="1" x14ac:dyDescent="0.25">
      <c r="A28" s="4"/>
      <c r="B28" s="4"/>
      <c r="C28" s="4"/>
      <c r="D28" s="4"/>
      <c r="E28" s="4"/>
      <c r="F28" s="4"/>
      <c r="G28" s="4"/>
    </row>
    <row r="29" spans="1:7" ht="30" customHeight="1" x14ac:dyDescent="0.25">
      <c r="A29" s="4"/>
      <c r="B29" s="65" t="s">
        <v>88</v>
      </c>
      <c r="C29" s="50"/>
      <c r="D29" s="50"/>
      <c r="E29" s="50"/>
      <c r="F29" s="50"/>
      <c r="G29" s="4"/>
    </row>
    <row r="30" spans="1:7" ht="30" customHeight="1" x14ac:dyDescent="0.25">
      <c r="A30" s="4"/>
      <c r="B30" s="5" t="s">
        <v>49</v>
      </c>
      <c r="C30" s="14">
        <f>SUM(C7-C27)*0.9235</f>
        <v>0</v>
      </c>
      <c r="D30" s="66" t="s">
        <v>50</v>
      </c>
      <c r="E30" s="67"/>
      <c r="F30" s="67"/>
      <c r="G30" s="4"/>
    </row>
    <row r="31" spans="1:7" ht="30" customHeight="1" x14ac:dyDescent="0.25">
      <c r="A31" s="4"/>
      <c r="B31" s="8" t="s">
        <v>51</v>
      </c>
      <c r="C31" s="14">
        <f>IF(C30&lt;=176100,C30*0.153,176100*0.153+(C30-176100)*0.029)</f>
        <v>0</v>
      </c>
      <c r="D31" s="66" t="s">
        <v>52</v>
      </c>
      <c r="E31" s="67"/>
      <c r="F31" s="67"/>
      <c r="G31" s="4"/>
    </row>
    <row r="32" spans="1:7" ht="30" customHeight="1" x14ac:dyDescent="0.25">
      <c r="A32" s="4"/>
      <c r="B32" s="5" t="s">
        <v>53</v>
      </c>
      <c r="C32" s="14">
        <f>C31*0.5</f>
        <v>0</v>
      </c>
      <c r="D32" s="66" t="s">
        <v>54</v>
      </c>
      <c r="E32" s="67"/>
      <c r="F32" s="67"/>
      <c r="G32" s="4"/>
    </row>
    <row r="33" spans="1:7" ht="30" customHeight="1" x14ac:dyDescent="0.25">
      <c r="A33" s="4"/>
      <c r="B33" s="8" t="s">
        <v>89</v>
      </c>
      <c r="C33" s="14">
        <f>C27</f>
        <v>0</v>
      </c>
      <c r="D33" s="66" t="s">
        <v>56</v>
      </c>
      <c r="E33" s="67"/>
      <c r="F33" s="67"/>
      <c r="G33" s="4"/>
    </row>
    <row r="34" spans="1:7" ht="30" customHeight="1" x14ac:dyDescent="0.25">
      <c r="A34" s="4"/>
      <c r="B34" s="5" t="s">
        <v>57</v>
      </c>
      <c r="C34" s="14">
        <f>(C7+C8)*4</f>
        <v>0</v>
      </c>
      <c r="D34" s="66" t="s">
        <v>58</v>
      </c>
      <c r="E34" s="67"/>
      <c r="F34" s="67"/>
      <c r="G34" s="4"/>
    </row>
    <row r="35" spans="1:7" ht="30" customHeight="1" x14ac:dyDescent="0.25">
      <c r="A35" s="4"/>
      <c r="B35" s="8" t="s">
        <v>59</v>
      </c>
      <c r="C35" s="14">
        <f>C34-(C32*4)-(C33*4)</f>
        <v>0</v>
      </c>
      <c r="D35" s="66" t="s">
        <v>60</v>
      </c>
      <c r="E35" s="67"/>
      <c r="F35" s="67"/>
      <c r="G35" s="4"/>
    </row>
    <row r="36" spans="1:7" ht="30" customHeight="1" x14ac:dyDescent="0.25">
      <c r="A36" s="4"/>
      <c r="B36" s="5" t="s">
        <v>61</v>
      </c>
      <c r="C36" s="14">
        <f>IF(C6="Single",16100,IF(C6="Married Filing Jointly",32200,IF(C6="Married Filing Separately",16100,24150)))</f>
        <v>16100</v>
      </c>
      <c r="D36" s="96" t="s">
        <v>239</v>
      </c>
      <c r="E36" s="67"/>
      <c r="F36" s="67"/>
      <c r="G36" s="4"/>
    </row>
    <row r="37" spans="1:7" ht="30" customHeight="1" x14ac:dyDescent="0.25">
      <c r="A37" s="4"/>
      <c r="B37" s="8" t="s">
        <v>62</v>
      </c>
      <c r="C37" s="14">
        <f>MAX(0,C35-C36)</f>
        <v>0</v>
      </c>
      <c r="D37" s="66" t="s">
        <v>63</v>
      </c>
      <c r="E37" s="67"/>
      <c r="F37" s="67"/>
      <c r="G37" s="4"/>
    </row>
    <row r="38" spans="1:7" ht="30" customHeight="1" x14ac:dyDescent="0.25">
      <c r="A38" s="4"/>
      <c r="B38" s="5" t="s">
        <v>64</v>
      </c>
      <c r="C38" s="14">
        <f>IF(C6="Single",IF(C37&lt;=12400,C37*0.1,IF(C37&lt;=50400,1240+(C37-12400)*0.12,IF(C37&lt;=105700,5800+(C37-50400)*0.22,IF(C37&lt;=201775,17966+(C37-105700)*0.24,IF(C37&lt;=256225,41024+(C37-201775)*0.32,IF(C37&lt;=640600,58448+(C37-256225)*0.35,192979.25+(C37-640600)*0.37)))))),IF(C6="Married Filing Jointly",IF(C37&lt;=24800,C37*0.1,IF(C37&lt;=100800,2480+(C37-24800)*0.12,IF(C37&lt;=211400,11600+(C37-100800)*0.22,IF(C37&lt;=403550,35932+(C37-211400)*0.24,IF(C37&lt;=512450,82048+(C37-403550)*0.32,IF(C37&lt;=768700,116896+(C37-512450)*0.35,206583.5+(C37-768700)*0.37)))))),IF(C6="Head of Household",IF(C37&lt;=17700,C37*0.1,IF(C37&lt;=67450,1770+(C37-17700)*0.12,IF(C37&lt;=105700,7740+(C37-67450)*0.22,IF(C37&lt;=201750,16155+(C37-105700)*0.24,IF(C37&lt;=256200,39207+(C37-201750)*0.32,IF(C37&lt;=640600,56631+(C37-256200)*0.35,191171+(C37-640600)*0.37)))))),IF(C37&lt;=12400,C37*0.1,IF(C37&lt;=50400,1240+(C37-12400)*0.12,IF(C37&lt;=105700,5800+(C37-50400)*0.22,IF(C37&lt;=201775,17966+(C37-105700)*0.24,IF(C37&lt;=256225,41024+(C37-201775)*0.32,IF(C37&lt;=384350,58448+(C37-256225)*0.35,103291.75+(C37-384350)*0.37)))))))))</f>
        <v>0</v>
      </c>
      <c r="D38" s="96" t="s">
        <v>243</v>
      </c>
      <c r="E38" s="67"/>
      <c r="F38" s="67"/>
      <c r="G38" s="4"/>
    </row>
    <row r="39" spans="1:7" ht="30" customHeight="1" x14ac:dyDescent="0.25">
      <c r="A39" s="4"/>
      <c r="B39" s="8" t="s">
        <v>90</v>
      </c>
      <c r="C39" s="15">
        <f>C38/4</f>
        <v>0</v>
      </c>
      <c r="D39" s="66" t="s">
        <v>66</v>
      </c>
      <c r="E39" s="67"/>
      <c r="F39" s="67"/>
      <c r="G39" s="4"/>
    </row>
    <row r="40" spans="1:7" ht="30" customHeight="1" x14ac:dyDescent="0.25">
      <c r="A40" s="4"/>
      <c r="B40" s="5" t="s">
        <v>91</v>
      </c>
      <c r="C40" s="16">
        <f>C31+C39</f>
        <v>0</v>
      </c>
      <c r="D40" s="66" t="s">
        <v>68</v>
      </c>
      <c r="E40" s="67"/>
      <c r="F40" s="67"/>
      <c r="G40" s="4"/>
    </row>
    <row r="41" spans="1:7" ht="9.9499999999999993" customHeight="1" x14ac:dyDescent="0.25">
      <c r="A41" s="4"/>
      <c r="B41" s="4"/>
      <c r="C41" s="4"/>
      <c r="D41" s="4"/>
      <c r="E41" s="4"/>
      <c r="F41" s="4"/>
      <c r="G41" s="4"/>
    </row>
    <row r="42" spans="1:7" ht="39.950000000000003" customHeight="1" x14ac:dyDescent="0.25">
      <c r="A42" s="4"/>
      <c r="B42" s="71" t="s">
        <v>198</v>
      </c>
      <c r="C42" s="72"/>
      <c r="D42" s="72"/>
      <c r="E42" s="72"/>
      <c r="F42" s="72"/>
      <c r="G42" s="4"/>
    </row>
    <row r="43" spans="1:7" ht="39.950000000000003" customHeight="1" x14ac:dyDescent="0.25">
      <c r="A43" s="4"/>
      <c r="B43" s="17" t="s">
        <v>69</v>
      </c>
      <c r="C43" s="18">
        <f>ROUNDUP(C40,2)</f>
        <v>0</v>
      </c>
      <c r="D43" s="80" t="s">
        <v>207</v>
      </c>
      <c r="E43" s="50"/>
      <c r="F43" s="50"/>
      <c r="G43" s="4"/>
    </row>
    <row r="44" spans="1:7" ht="9.9499999999999993" customHeight="1" x14ac:dyDescent="0.25">
      <c r="A44" s="4"/>
      <c r="B44" s="4"/>
      <c r="C44" s="4"/>
      <c r="D44" s="4"/>
      <c r="E44" s="4"/>
      <c r="F44" s="4"/>
      <c r="G44" s="4"/>
    </row>
    <row r="45" spans="1:7" ht="30" customHeight="1" x14ac:dyDescent="0.25">
      <c r="A45" s="4"/>
      <c r="B45" s="65" t="s">
        <v>92</v>
      </c>
      <c r="C45" s="50"/>
      <c r="D45" s="50"/>
      <c r="E45" s="50"/>
      <c r="F45" s="50"/>
      <c r="G45" s="4"/>
    </row>
    <row r="46" spans="1:7" ht="27.95" customHeight="1" x14ac:dyDescent="0.25">
      <c r="A46" s="4"/>
      <c r="B46" s="5" t="s">
        <v>93</v>
      </c>
      <c r="C46" s="14">
        <f>C7</f>
        <v>0</v>
      </c>
      <c r="D46" s="63"/>
      <c r="E46" s="50"/>
      <c r="F46" s="50"/>
      <c r="G46" s="4"/>
    </row>
    <row r="47" spans="1:7" ht="27.95" customHeight="1" x14ac:dyDescent="0.25">
      <c r="A47" s="4"/>
      <c r="B47" s="8" t="s">
        <v>94</v>
      </c>
      <c r="C47" s="14">
        <f>C27</f>
        <v>0</v>
      </c>
      <c r="D47" s="63"/>
      <c r="E47" s="50"/>
      <c r="F47" s="50"/>
      <c r="G47" s="4"/>
    </row>
    <row r="48" spans="1:7" ht="27.95" customHeight="1" x14ac:dyDescent="0.25">
      <c r="A48" s="4"/>
      <c r="B48" s="5" t="s">
        <v>95</v>
      </c>
      <c r="C48" s="14">
        <f>C7-C27</f>
        <v>0</v>
      </c>
      <c r="D48" s="63"/>
      <c r="E48" s="50"/>
      <c r="F48" s="50"/>
      <c r="G48" s="4"/>
    </row>
    <row r="49" spans="1:7" ht="27.95" customHeight="1" x14ac:dyDescent="0.25">
      <c r="A49" s="4"/>
      <c r="B49" s="8" t="s">
        <v>96</v>
      </c>
      <c r="C49" s="14">
        <f>C31</f>
        <v>0</v>
      </c>
      <c r="D49" s="63"/>
      <c r="E49" s="50"/>
      <c r="F49" s="50"/>
      <c r="G49" s="4"/>
    </row>
    <row r="50" spans="1:7" ht="27.95" customHeight="1" x14ac:dyDescent="0.25">
      <c r="A50" s="4"/>
      <c r="B50" s="5" t="s">
        <v>97</v>
      </c>
      <c r="C50" s="14">
        <f>C39</f>
        <v>0</v>
      </c>
      <c r="D50" s="63"/>
      <c r="E50" s="50"/>
      <c r="F50" s="50"/>
      <c r="G50" s="4"/>
    </row>
    <row r="51" spans="1:7" ht="27.95" customHeight="1" x14ac:dyDescent="0.25">
      <c r="A51" s="4"/>
      <c r="B51" s="8" t="s">
        <v>98</v>
      </c>
      <c r="C51" s="19">
        <f>C40</f>
        <v>0</v>
      </c>
      <c r="D51" s="63"/>
      <c r="E51" s="50"/>
      <c r="F51" s="50"/>
      <c r="G51" s="4"/>
    </row>
    <row r="52" spans="1:7" ht="27.95" customHeight="1" x14ac:dyDescent="0.25">
      <c r="A52" s="4"/>
      <c r="B52" s="5" t="s">
        <v>99</v>
      </c>
      <c r="C52" s="19">
        <f>C7+C8-C40</f>
        <v>0</v>
      </c>
      <c r="D52" s="63"/>
      <c r="E52" s="50"/>
      <c r="F52" s="50"/>
      <c r="G52" s="4"/>
    </row>
    <row r="53" spans="1:7" ht="27.95" customHeight="1" x14ac:dyDescent="0.25">
      <c r="A53" s="4"/>
      <c r="B53" s="8" t="s">
        <v>100</v>
      </c>
      <c r="C53" s="20">
        <f>IF(C7&gt;0,C40/C7,0)</f>
        <v>0</v>
      </c>
      <c r="D53" s="63"/>
      <c r="E53" s="50"/>
      <c r="F53" s="50"/>
      <c r="G53" s="4"/>
    </row>
    <row r="54" spans="1:7" ht="9.9499999999999993" customHeight="1" x14ac:dyDescent="0.25">
      <c r="A54" s="4"/>
      <c r="B54" s="4"/>
      <c r="C54" s="4"/>
      <c r="D54" s="4"/>
      <c r="E54" s="4"/>
      <c r="F54" s="4"/>
      <c r="G54" s="4"/>
    </row>
    <row r="55" spans="1:7" ht="35.1" customHeight="1" x14ac:dyDescent="0.25">
      <c r="A55" s="4"/>
      <c r="B55" s="60" t="s">
        <v>79</v>
      </c>
      <c r="C55" s="50"/>
      <c r="D55" s="50"/>
      <c r="E55" s="50"/>
      <c r="F55" s="50"/>
      <c r="G55" s="4"/>
    </row>
    <row r="56" spans="1:7" ht="6" customHeight="1" x14ac:dyDescent="0.25">
      <c r="A56" s="4"/>
      <c r="B56" s="2"/>
      <c r="C56" s="2"/>
      <c r="D56" s="2"/>
      <c r="E56" s="2"/>
      <c r="F56" s="2"/>
      <c r="G56" s="4"/>
    </row>
    <row r="57" spans="1:7" x14ac:dyDescent="0.25">
      <c r="A57" s="4"/>
      <c r="B57" s="4"/>
      <c r="C57" s="4"/>
      <c r="D57" s="4"/>
      <c r="E57" s="4"/>
      <c r="F57" s="4"/>
      <c r="G57" s="4"/>
    </row>
    <row r="58" spans="1:7" x14ac:dyDescent="0.25">
      <c r="A58" s="4"/>
      <c r="B58" s="4"/>
      <c r="C58" s="4"/>
      <c r="D58" s="4"/>
      <c r="E58" s="4"/>
      <c r="F58" s="4"/>
      <c r="G58" s="4"/>
    </row>
    <row r="59" spans="1:7" x14ac:dyDescent="0.25">
      <c r="A59" s="4"/>
      <c r="B59" s="4"/>
      <c r="C59" s="4"/>
      <c r="D59" s="4"/>
      <c r="E59" s="4"/>
      <c r="F59" s="4"/>
      <c r="G59" s="4"/>
    </row>
    <row r="60" spans="1:7" x14ac:dyDescent="0.25">
      <c r="A60" s="4"/>
      <c r="B60" s="4"/>
      <c r="C60" s="4"/>
      <c r="D60" s="4"/>
      <c r="E60" s="4"/>
      <c r="F60" s="4"/>
      <c r="G60" s="4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4"/>
      <c r="B65" s="4"/>
      <c r="C65" s="4"/>
      <c r="D65" s="4"/>
      <c r="E65" s="4"/>
      <c r="F65" s="4"/>
      <c r="G65" s="4"/>
    </row>
    <row r="66" spans="1:7" x14ac:dyDescent="0.25">
      <c r="A66" s="4"/>
      <c r="B66" s="4"/>
      <c r="C66" s="4"/>
      <c r="D66" s="4"/>
      <c r="E66" s="4"/>
      <c r="F66" s="4"/>
      <c r="G66" s="4"/>
    </row>
    <row r="67" spans="1:7" x14ac:dyDescent="0.25">
      <c r="A67" s="4"/>
      <c r="B67" s="4"/>
      <c r="C67" s="4"/>
      <c r="D67" s="4"/>
      <c r="E67" s="4"/>
      <c r="F67" s="4"/>
      <c r="G67" s="4"/>
    </row>
    <row r="68" spans="1:7" x14ac:dyDescent="0.25">
      <c r="A68" s="4"/>
      <c r="B68" s="4"/>
      <c r="C68" s="4"/>
      <c r="D68" s="4"/>
      <c r="E68" s="4"/>
      <c r="F68" s="4"/>
      <c r="G68" s="4"/>
    </row>
    <row r="69" spans="1:7" x14ac:dyDescent="0.25">
      <c r="A69" s="4"/>
      <c r="B69" s="4"/>
      <c r="C69" s="4"/>
      <c r="D69" s="4"/>
      <c r="E69" s="4"/>
      <c r="F69" s="4"/>
      <c r="G69" s="4"/>
    </row>
    <row r="70" spans="1:7" x14ac:dyDescent="0.25">
      <c r="A70" s="4"/>
      <c r="B70" s="4"/>
      <c r="C70" s="4"/>
      <c r="D70" s="4"/>
      <c r="E70" s="4"/>
      <c r="F70" s="4"/>
      <c r="G70" s="4"/>
    </row>
    <row r="71" spans="1:7" x14ac:dyDescent="0.25">
      <c r="A71" s="4"/>
      <c r="B71" s="4"/>
      <c r="C71" s="4"/>
      <c r="D71" s="4"/>
      <c r="E71" s="4"/>
      <c r="F71" s="4"/>
      <c r="G71" s="4"/>
    </row>
    <row r="72" spans="1:7" x14ac:dyDescent="0.25">
      <c r="A72" s="4"/>
      <c r="B72" s="4"/>
      <c r="C72" s="4"/>
      <c r="D72" s="4"/>
      <c r="E72" s="4"/>
      <c r="F72" s="4"/>
      <c r="G72" s="4"/>
    </row>
    <row r="73" spans="1:7" x14ac:dyDescent="0.25">
      <c r="A73" s="4"/>
      <c r="B73" s="4"/>
      <c r="C73" s="4"/>
      <c r="D73" s="4"/>
      <c r="E73" s="4"/>
      <c r="F73" s="4"/>
      <c r="G73" s="4"/>
    </row>
    <row r="74" spans="1:7" x14ac:dyDescent="0.25">
      <c r="A74" s="4"/>
      <c r="B74" s="4"/>
      <c r="C74" s="4"/>
      <c r="D74" s="4"/>
      <c r="E74" s="4"/>
      <c r="F74" s="4"/>
      <c r="G74" s="4"/>
    </row>
    <row r="75" spans="1:7" x14ac:dyDescent="0.25">
      <c r="A75" s="4"/>
      <c r="B75" s="4"/>
      <c r="C75" s="4"/>
      <c r="D75" s="4"/>
      <c r="E75" s="4"/>
      <c r="F75" s="4"/>
      <c r="G75" s="4"/>
    </row>
    <row r="76" spans="1:7" x14ac:dyDescent="0.25">
      <c r="A76" s="4"/>
      <c r="B76" s="4"/>
      <c r="C76" s="4"/>
      <c r="D76" s="4"/>
      <c r="E76" s="4"/>
      <c r="F76" s="4"/>
      <c r="G76" s="4"/>
    </row>
    <row r="77" spans="1:7" x14ac:dyDescent="0.25">
      <c r="A77" s="4"/>
      <c r="B77" s="4"/>
      <c r="C77" s="4"/>
      <c r="D77" s="4"/>
      <c r="E77" s="4"/>
      <c r="F77" s="4"/>
      <c r="G77" s="4"/>
    </row>
    <row r="78" spans="1:7" x14ac:dyDescent="0.25">
      <c r="A78" s="4"/>
      <c r="B78" s="4"/>
      <c r="C78" s="4"/>
      <c r="D78" s="4"/>
      <c r="E78" s="4"/>
      <c r="F78" s="4"/>
      <c r="G78" s="4"/>
    </row>
    <row r="79" spans="1:7" x14ac:dyDescent="0.25">
      <c r="A79" s="4"/>
      <c r="B79" s="4"/>
      <c r="C79" s="4"/>
      <c r="D79" s="4"/>
      <c r="E79" s="4"/>
      <c r="F79" s="4"/>
      <c r="G79" s="4"/>
    </row>
    <row r="80" spans="1:7" x14ac:dyDescent="0.25">
      <c r="A80" s="4"/>
      <c r="B80" s="4"/>
      <c r="C80" s="4"/>
      <c r="D80" s="4"/>
      <c r="E80" s="4"/>
      <c r="F80" s="4"/>
      <c r="G80" s="4"/>
    </row>
  </sheetData>
  <mergeCells count="48">
    <mergeCell ref="B55:F55"/>
    <mergeCell ref="D31:F31"/>
    <mergeCell ref="D46:F46"/>
    <mergeCell ref="D22:F22"/>
    <mergeCell ref="B5:F5"/>
    <mergeCell ref="D40:F40"/>
    <mergeCell ref="D36:F36"/>
    <mergeCell ref="B45:F45"/>
    <mergeCell ref="D52:F52"/>
    <mergeCell ref="D21:F21"/>
    <mergeCell ref="D6:F6"/>
    <mergeCell ref="D49:F49"/>
    <mergeCell ref="D48:F48"/>
    <mergeCell ref="D17:F17"/>
    <mergeCell ref="D7:F7"/>
    <mergeCell ref="D53:F53"/>
    <mergeCell ref="B2:F2"/>
    <mergeCell ref="D37:F37"/>
    <mergeCell ref="B42:F42"/>
    <mergeCell ref="D12:F12"/>
    <mergeCell ref="D18:F18"/>
    <mergeCell ref="D30:F30"/>
    <mergeCell ref="D8:F8"/>
    <mergeCell ref="D25:F25"/>
    <mergeCell ref="D15:F15"/>
    <mergeCell ref="D33:F33"/>
    <mergeCell ref="D39:F39"/>
    <mergeCell ref="D24:F24"/>
    <mergeCell ref="D38:F38"/>
    <mergeCell ref="B29:F29"/>
    <mergeCell ref="D14:F14"/>
    <mergeCell ref="D23:F23"/>
    <mergeCell ref="B3:F3"/>
    <mergeCell ref="D47:F47"/>
    <mergeCell ref="D16:F16"/>
    <mergeCell ref="D43:F43"/>
    <mergeCell ref="D51:F51"/>
    <mergeCell ref="B10:F10"/>
    <mergeCell ref="D35:F35"/>
    <mergeCell ref="D50:F50"/>
    <mergeCell ref="D26:F26"/>
    <mergeCell ref="D20:F20"/>
    <mergeCell ref="D34:F34"/>
    <mergeCell ref="D19:F19"/>
    <mergeCell ref="D11:F11"/>
    <mergeCell ref="D13:F13"/>
    <mergeCell ref="D27:F27"/>
    <mergeCell ref="D32:F3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C4B6"/>
  </sheetPr>
  <dimension ref="A1:G80"/>
  <sheetViews>
    <sheetView zoomScale="175" zoomScaleNormal="175" workbookViewId="0">
      <pane xSplit="1" ySplit="4" topLeftCell="B34" activePane="bottomRight" state="frozen"/>
      <selection pane="topRight"/>
      <selection pane="bottomLeft"/>
      <selection pane="bottomRight" activeCell="D39" sqref="D39:F39"/>
    </sheetView>
  </sheetViews>
  <sheetFormatPr defaultRowHeight="15" x14ac:dyDescent="0.25"/>
  <cols>
    <col min="1" max="1" width="3" customWidth="1"/>
    <col min="2" max="2" width="30" customWidth="1"/>
    <col min="3" max="6" width="22" customWidth="1"/>
    <col min="7" max="7" width="3" customWidth="1"/>
  </cols>
  <sheetData>
    <row r="1" spans="1:7" ht="8.1" customHeight="1" x14ac:dyDescent="0.25">
      <c r="A1" s="4"/>
      <c r="B1" s="4"/>
      <c r="C1" s="4"/>
      <c r="D1" s="4"/>
      <c r="E1" s="4"/>
      <c r="F1" s="4"/>
      <c r="G1" s="4"/>
    </row>
    <row r="2" spans="1:7" ht="50.1" customHeight="1" x14ac:dyDescent="0.25">
      <c r="A2" s="4"/>
      <c r="B2" s="70" t="s">
        <v>101</v>
      </c>
      <c r="C2" s="50"/>
      <c r="D2" s="50"/>
      <c r="E2" s="50"/>
      <c r="F2" s="50"/>
      <c r="G2" s="4"/>
    </row>
    <row r="3" spans="1:7" ht="21.95" customHeight="1" x14ac:dyDescent="0.25">
      <c r="A3" s="4"/>
      <c r="B3" s="62" t="s">
        <v>199</v>
      </c>
      <c r="C3" s="50"/>
      <c r="D3" s="50"/>
      <c r="E3" s="50"/>
      <c r="F3" s="50"/>
      <c r="G3" s="4"/>
    </row>
    <row r="4" spans="1:7" ht="9.9499999999999993" customHeight="1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65" t="s">
        <v>102</v>
      </c>
      <c r="C5" s="50"/>
      <c r="D5" s="50"/>
      <c r="E5" s="50"/>
      <c r="F5" s="50"/>
      <c r="G5" s="4"/>
    </row>
    <row r="6" spans="1:7" ht="30" customHeight="1" x14ac:dyDescent="0.25">
      <c r="A6" s="4"/>
      <c r="B6" s="5" t="s">
        <v>21</v>
      </c>
      <c r="C6" s="21" t="str">
        <f>'Q1'!C6</f>
        <v>Single</v>
      </c>
      <c r="D6" s="66" t="s">
        <v>82</v>
      </c>
      <c r="E6" s="67"/>
      <c r="F6" s="67"/>
      <c r="G6" s="4"/>
    </row>
    <row r="7" spans="1:7" ht="30" customHeight="1" x14ac:dyDescent="0.25">
      <c r="A7" s="4"/>
      <c r="B7" s="5" t="s">
        <v>103</v>
      </c>
      <c r="C7" s="7">
        <v>0</v>
      </c>
      <c r="D7" s="66" t="s">
        <v>104</v>
      </c>
      <c r="E7" s="67"/>
      <c r="F7" s="67"/>
      <c r="G7" s="4"/>
    </row>
    <row r="8" spans="1:7" ht="30" customHeight="1" x14ac:dyDescent="0.25">
      <c r="A8" s="4"/>
      <c r="B8" s="8" t="s">
        <v>105</v>
      </c>
      <c r="C8" s="7">
        <v>0</v>
      </c>
      <c r="D8" s="66" t="s">
        <v>27</v>
      </c>
      <c r="E8" s="67"/>
      <c r="F8" s="67"/>
      <c r="G8" s="4"/>
    </row>
    <row r="9" spans="1:7" ht="9.9499999999999993" customHeight="1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65" t="s">
        <v>106</v>
      </c>
      <c r="C10" s="50"/>
      <c r="D10" s="50"/>
      <c r="E10" s="50"/>
      <c r="F10" s="50"/>
      <c r="G10" s="4"/>
    </row>
    <row r="11" spans="1:7" ht="27.95" customHeight="1" x14ac:dyDescent="0.25">
      <c r="A11" s="4"/>
      <c r="B11" s="9" t="s">
        <v>29</v>
      </c>
      <c r="C11" s="9" t="s">
        <v>30</v>
      </c>
      <c r="D11" s="68" t="s">
        <v>31</v>
      </c>
      <c r="E11" s="50"/>
      <c r="F11" s="50"/>
      <c r="G11" s="4"/>
    </row>
    <row r="12" spans="1:7" ht="26.1" customHeight="1" x14ac:dyDescent="0.25">
      <c r="A12" s="4"/>
      <c r="B12" s="5" t="s">
        <v>32</v>
      </c>
      <c r="C12" s="10">
        <v>0</v>
      </c>
      <c r="D12" s="64"/>
      <c r="E12" s="50"/>
      <c r="F12" s="50"/>
      <c r="G12" s="4"/>
    </row>
    <row r="13" spans="1:7" ht="26.1" customHeight="1" x14ac:dyDescent="0.25">
      <c r="A13" s="4"/>
      <c r="B13" s="8" t="s">
        <v>33</v>
      </c>
      <c r="C13" s="10">
        <v>0</v>
      </c>
      <c r="D13" s="64"/>
      <c r="E13" s="50"/>
      <c r="F13" s="50"/>
      <c r="G13" s="4"/>
    </row>
    <row r="14" spans="1:7" ht="26.1" customHeight="1" x14ac:dyDescent="0.25">
      <c r="A14" s="4"/>
      <c r="B14" s="5" t="s">
        <v>34</v>
      </c>
      <c r="C14" s="10">
        <v>0</v>
      </c>
      <c r="D14" s="64"/>
      <c r="E14" s="50"/>
      <c r="F14" s="50"/>
      <c r="G14" s="4"/>
    </row>
    <row r="15" spans="1:7" ht="26.1" customHeight="1" x14ac:dyDescent="0.25">
      <c r="A15" s="4"/>
      <c r="B15" s="8" t="s">
        <v>35</v>
      </c>
      <c r="C15" s="10">
        <v>0</v>
      </c>
      <c r="D15" s="64"/>
      <c r="E15" s="50"/>
      <c r="F15" s="50"/>
      <c r="G15" s="4"/>
    </row>
    <row r="16" spans="1:7" ht="26.1" customHeight="1" x14ac:dyDescent="0.25">
      <c r="A16" s="4"/>
      <c r="B16" s="5" t="s">
        <v>36</v>
      </c>
      <c r="C16" s="10">
        <v>0</v>
      </c>
      <c r="D16" s="64"/>
      <c r="E16" s="50"/>
      <c r="F16" s="50"/>
      <c r="G16" s="4"/>
    </row>
    <row r="17" spans="1:7" ht="26.1" customHeight="1" x14ac:dyDescent="0.25">
      <c r="A17" s="4"/>
      <c r="B17" s="8" t="s">
        <v>37</v>
      </c>
      <c r="C17" s="10">
        <v>0</v>
      </c>
      <c r="D17" s="64"/>
      <c r="E17" s="50"/>
      <c r="F17" s="50"/>
      <c r="G17" s="4"/>
    </row>
    <row r="18" spans="1:7" ht="26.1" customHeight="1" x14ac:dyDescent="0.25">
      <c r="A18" s="4"/>
      <c r="B18" s="5" t="s">
        <v>38</v>
      </c>
      <c r="C18" s="10">
        <v>0</v>
      </c>
      <c r="D18" s="64"/>
      <c r="E18" s="50"/>
      <c r="F18" s="50"/>
      <c r="G18" s="4"/>
    </row>
    <row r="19" spans="1:7" ht="26.1" customHeight="1" x14ac:dyDescent="0.25">
      <c r="A19" s="4"/>
      <c r="B19" s="8" t="s">
        <v>39</v>
      </c>
      <c r="C19" s="10">
        <v>0</v>
      </c>
      <c r="D19" s="64"/>
      <c r="E19" s="50"/>
      <c r="F19" s="50"/>
      <c r="G19" s="4"/>
    </row>
    <row r="20" spans="1:7" ht="26.1" customHeight="1" x14ac:dyDescent="0.25">
      <c r="A20" s="4"/>
      <c r="B20" s="5" t="s">
        <v>40</v>
      </c>
      <c r="C20" s="10">
        <v>0</v>
      </c>
      <c r="D20" s="64"/>
      <c r="E20" s="50"/>
      <c r="F20" s="50"/>
      <c r="G20" s="4"/>
    </row>
    <row r="21" spans="1:7" ht="26.1" customHeight="1" x14ac:dyDescent="0.25">
      <c r="A21" s="4"/>
      <c r="B21" s="8" t="s">
        <v>41</v>
      </c>
      <c r="C21" s="10">
        <v>0</v>
      </c>
      <c r="D21" s="64"/>
      <c r="E21" s="50"/>
      <c r="F21" s="50"/>
      <c r="G21" s="4"/>
    </row>
    <row r="22" spans="1:7" ht="26.1" customHeight="1" x14ac:dyDescent="0.25">
      <c r="A22" s="4"/>
      <c r="B22" s="5" t="s">
        <v>42</v>
      </c>
      <c r="C22" s="10">
        <v>0</v>
      </c>
      <c r="D22" s="64"/>
      <c r="E22" s="50"/>
      <c r="F22" s="50"/>
      <c r="G22" s="4"/>
    </row>
    <row r="23" spans="1:7" ht="26.1" customHeight="1" x14ac:dyDescent="0.25">
      <c r="A23" s="4"/>
      <c r="B23" s="8" t="s">
        <v>43</v>
      </c>
      <c r="C23" s="10">
        <v>0</v>
      </c>
      <c r="D23" s="64"/>
      <c r="E23" s="50"/>
      <c r="F23" s="50"/>
      <c r="G23" s="4"/>
    </row>
    <row r="24" spans="1:7" ht="26.1" customHeight="1" x14ac:dyDescent="0.25">
      <c r="A24" s="4"/>
      <c r="B24" s="5" t="s">
        <v>44</v>
      </c>
      <c r="C24" s="10">
        <v>0</v>
      </c>
      <c r="D24" s="64"/>
      <c r="E24" s="50"/>
      <c r="F24" s="50"/>
      <c r="G24" s="4"/>
    </row>
    <row r="25" spans="1:7" ht="26.1" customHeight="1" x14ac:dyDescent="0.25">
      <c r="A25" s="4"/>
      <c r="B25" s="8" t="s">
        <v>45</v>
      </c>
      <c r="C25" s="10">
        <v>0</v>
      </c>
      <c r="D25" s="64"/>
      <c r="E25" s="50"/>
      <c r="F25" s="50"/>
      <c r="G25" s="4"/>
    </row>
    <row r="26" spans="1:7" ht="26.1" customHeight="1" x14ac:dyDescent="0.25">
      <c r="A26" s="4"/>
      <c r="B26" s="5" t="s">
        <v>46</v>
      </c>
      <c r="C26" s="10">
        <v>0</v>
      </c>
      <c r="D26" s="64"/>
      <c r="E26" s="50"/>
      <c r="F26" s="50"/>
      <c r="G26" s="4"/>
    </row>
    <row r="27" spans="1:7" ht="30" customHeight="1" x14ac:dyDescent="0.25">
      <c r="A27" s="4"/>
      <c r="B27" s="11" t="s">
        <v>107</v>
      </c>
      <c r="C27" s="12">
        <f>SUM(C12:C26)</f>
        <v>0</v>
      </c>
      <c r="D27" s="69"/>
      <c r="E27" s="50"/>
      <c r="F27" s="50"/>
      <c r="G27" s="4"/>
    </row>
    <row r="28" spans="1:7" ht="9.9499999999999993" customHeight="1" x14ac:dyDescent="0.25">
      <c r="A28" s="4"/>
      <c r="B28" s="4"/>
      <c r="C28" s="4"/>
      <c r="D28" s="4"/>
      <c r="E28" s="4"/>
      <c r="F28" s="4"/>
      <c r="G28" s="4"/>
    </row>
    <row r="29" spans="1:7" ht="30" customHeight="1" x14ac:dyDescent="0.25">
      <c r="A29" s="4"/>
      <c r="B29" s="65" t="s">
        <v>108</v>
      </c>
      <c r="C29" s="50"/>
      <c r="D29" s="50"/>
      <c r="E29" s="50"/>
      <c r="F29" s="50"/>
      <c r="G29" s="4"/>
    </row>
    <row r="30" spans="1:7" ht="30" customHeight="1" x14ac:dyDescent="0.25">
      <c r="A30" s="4"/>
      <c r="B30" s="5" t="s">
        <v>49</v>
      </c>
      <c r="C30" s="14">
        <f>SUM(C7-C27)*0.9235</f>
        <v>0</v>
      </c>
      <c r="D30" s="66" t="s">
        <v>50</v>
      </c>
      <c r="E30" s="67"/>
      <c r="F30" s="67"/>
      <c r="G30" s="4"/>
    </row>
    <row r="31" spans="1:7" ht="30" customHeight="1" x14ac:dyDescent="0.25">
      <c r="A31" s="4"/>
      <c r="B31" s="8" t="s">
        <v>51</v>
      </c>
      <c r="C31" s="14">
        <f>IF(C30&lt;=176100,C30*0.153,176100*0.153+(C30-176100)*0.029)</f>
        <v>0</v>
      </c>
      <c r="D31" s="66" t="s">
        <v>52</v>
      </c>
      <c r="E31" s="67"/>
      <c r="F31" s="67"/>
      <c r="G31" s="4"/>
    </row>
    <row r="32" spans="1:7" ht="30" customHeight="1" x14ac:dyDescent="0.25">
      <c r="A32" s="4"/>
      <c r="B32" s="5" t="s">
        <v>53</v>
      </c>
      <c r="C32" s="14">
        <f>C31*0.5</f>
        <v>0</v>
      </c>
      <c r="D32" s="66" t="s">
        <v>54</v>
      </c>
      <c r="E32" s="67"/>
      <c r="F32" s="67"/>
      <c r="G32" s="4"/>
    </row>
    <row r="33" spans="1:7" ht="30" customHeight="1" x14ac:dyDescent="0.25">
      <c r="A33" s="4"/>
      <c r="B33" s="8" t="s">
        <v>109</v>
      </c>
      <c r="C33" s="14">
        <f>C27</f>
        <v>0</v>
      </c>
      <c r="D33" s="66" t="s">
        <v>56</v>
      </c>
      <c r="E33" s="67"/>
      <c r="F33" s="67"/>
      <c r="G33" s="4"/>
    </row>
    <row r="34" spans="1:7" ht="30" customHeight="1" x14ac:dyDescent="0.25">
      <c r="A34" s="4"/>
      <c r="B34" s="5" t="s">
        <v>57</v>
      </c>
      <c r="C34" s="14">
        <f>(C7+C8)*4</f>
        <v>0</v>
      </c>
      <c r="D34" s="66" t="s">
        <v>58</v>
      </c>
      <c r="E34" s="67"/>
      <c r="F34" s="67"/>
      <c r="G34" s="4"/>
    </row>
    <row r="35" spans="1:7" ht="30" customHeight="1" x14ac:dyDescent="0.25">
      <c r="A35" s="4"/>
      <c r="B35" s="8" t="s">
        <v>59</v>
      </c>
      <c r="C35" s="14">
        <f>C34-(C32*4)-(C33*4)</f>
        <v>0</v>
      </c>
      <c r="D35" s="66" t="s">
        <v>60</v>
      </c>
      <c r="E35" s="67"/>
      <c r="F35" s="67"/>
      <c r="G35" s="4"/>
    </row>
    <row r="36" spans="1:7" ht="30" customHeight="1" x14ac:dyDescent="0.25">
      <c r="A36" s="4"/>
      <c r="B36" s="5" t="s">
        <v>61</v>
      </c>
      <c r="C36" s="14">
        <f>IF(C6="Single",16100,IF(C6="Married Filing Jointly",32200,IF(C6="Married Filing Separately",16100,24150)))</f>
        <v>16100</v>
      </c>
      <c r="D36" s="96" t="s">
        <v>239</v>
      </c>
      <c r="E36" s="67"/>
      <c r="F36" s="67"/>
      <c r="G36" s="4"/>
    </row>
    <row r="37" spans="1:7" ht="30" customHeight="1" x14ac:dyDescent="0.25">
      <c r="A37" s="4"/>
      <c r="B37" s="8" t="s">
        <v>62</v>
      </c>
      <c r="C37" s="14">
        <f>MAX(0,C35-C36)</f>
        <v>0</v>
      </c>
      <c r="D37" s="66" t="s">
        <v>63</v>
      </c>
      <c r="E37" s="67"/>
      <c r="F37" s="67"/>
      <c r="G37" s="4"/>
    </row>
    <row r="38" spans="1:7" ht="30" customHeight="1" x14ac:dyDescent="0.25">
      <c r="A38" s="4"/>
      <c r="B38" s="5" t="s">
        <v>64</v>
      </c>
      <c r="C38" s="14">
        <f>IF(C6="Single",IF(C37&lt;=12400,C37*0.1,IF(C37&lt;=50400,1240+(C37-12400)*0.12,IF(C37&lt;=105700,5800+(C37-50400)*0.22,IF(C37&lt;=201775,17966+(C37-105700)*0.24,IF(C37&lt;=256225,41024+(C37-201775)*0.32,IF(C37&lt;=640600,58448+(C37-256225)*0.35,192979.25+(C37-640600)*0.37)))))),IF(C6="Married Filing Jointly",IF(C37&lt;=24800,C37*0.1,IF(C37&lt;=100800,2480+(C37-24800)*0.12,IF(C37&lt;=211400,11600+(C37-100800)*0.22,IF(C37&lt;=403550,35932+(C37-211400)*0.24,IF(C37&lt;=512450,82048+(C37-403550)*0.32,IF(C37&lt;=768700,116896+(C37-512450)*0.35,206583.5+(C37-768700)*0.37)))))),IF(C6="Head of Household",IF(C37&lt;=17700,C37*0.1,IF(C37&lt;=67450,1770+(C37-17700)*0.12,IF(C37&lt;=105700,7740+(C37-67450)*0.22,IF(C37&lt;=201750,16155+(C37-105700)*0.24,IF(C37&lt;=256200,39207+(C37-201750)*0.32,IF(C37&lt;=640600,56631+(C37-256200)*0.35,191171+(C37-640600)*0.37)))))),IF(C37&lt;=12400,C37*0.1,IF(C37&lt;=50400,1240+(C37-12400)*0.12,IF(C37&lt;=105700,5800+(C37-50400)*0.22,IF(C37&lt;=201775,17966+(C37-105700)*0.24,IF(C37&lt;=256225,41024+(C37-201775)*0.32,IF(C37&lt;=384350,58448+(C37-256225)*0.35,103291.75+(C37-384350)*0.37)))))))))</f>
        <v>0</v>
      </c>
      <c r="D38" s="96" t="s">
        <v>243</v>
      </c>
      <c r="E38" s="67"/>
      <c r="F38" s="67"/>
      <c r="G38" s="4"/>
    </row>
    <row r="39" spans="1:7" ht="30" customHeight="1" x14ac:dyDescent="0.25">
      <c r="A39" s="4"/>
      <c r="B39" s="8" t="s">
        <v>110</v>
      </c>
      <c r="C39" s="15">
        <f>C38/4</f>
        <v>0</v>
      </c>
      <c r="D39" s="66" t="s">
        <v>66</v>
      </c>
      <c r="E39" s="67"/>
      <c r="F39" s="67"/>
      <c r="G39" s="4"/>
    </row>
    <row r="40" spans="1:7" ht="30" customHeight="1" x14ac:dyDescent="0.25">
      <c r="A40" s="4"/>
      <c r="B40" s="5" t="s">
        <v>111</v>
      </c>
      <c r="C40" s="16">
        <f>C31+C39</f>
        <v>0</v>
      </c>
      <c r="D40" s="66" t="s">
        <v>68</v>
      </c>
      <c r="E40" s="67"/>
      <c r="F40" s="67"/>
      <c r="G40" s="4"/>
    </row>
    <row r="41" spans="1:7" ht="9.9499999999999993" customHeight="1" x14ac:dyDescent="0.25">
      <c r="A41" s="4"/>
      <c r="B41" s="4"/>
      <c r="C41" s="4"/>
      <c r="D41" s="4"/>
      <c r="E41" s="4"/>
      <c r="F41" s="4"/>
      <c r="G41" s="4"/>
    </row>
    <row r="42" spans="1:7" ht="39.950000000000003" customHeight="1" x14ac:dyDescent="0.25">
      <c r="A42" s="4"/>
      <c r="B42" s="71" t="s">
        <v>200</v>
      </c>
      <c r="C42" s="72"/>
      <c r="D42" s="72"/>
      <c r="E42" s="72"/>
      <c r="F42" s="72"/>
      <c r="G42" s="4"/>
    </row>
    <row r="43" spans="1:7" ht="39.950000000000003" customHeight="1" x14ac:dyDescent="0.25">
      <c r="A43" s="4"/>
      <c r="B43" s="17" t="s">
        <v>69</v>
      </c>
      <c r="C43" s="18">
        <f>ROUNDUP(C40,2)</f>
        <v>0</v>
      </c>
      <c r="D43" s="80" t="s">
        <v>206</v>
      </c>
      <c r="E43" s="50"/>
      <c r="F43" s="50"/>
      <c r="G43" s="4"/>
    </row>
    <row r="44" spans="1:7" ht="9.9499999999999993" customHeight="1" x14ac:dyDescent="0.25">
      <c r="A44" s="4"/>
      <c r="B44" s="4"/>
      <c r="C44" s="4"/>
      <c r="D44" s="4"/>
      <c r="E44" s="4"/>
      <c r="F44" s="4"/>
      <c r="G44" s="4"/>
    </row>
    <row r="45" spans="1:7" ht="30" customHeight="1" x14ac:dyDescent="0.25">
      <c r="A45" s="4"/>
      <c r="B45" s="65" t="s">
        <v>112</v>
      </c>
      <c r="C45" s="50"/>
      <c r="D45" s="50"/>
      <c r="E45" s="50"/>
      <c r="F45" s="50"/>
      <c r="G45" s="4"/>
    </row>
    <row r="46" spans="1:7" ht="27.95" customHeight="1" x14ac:dyDescent="0.25">
      <c r="A46" s="4"/>
      <c r="B46" s="5" t="s">
        <v>113</v>
      </c>
      <c r="C46" s="14">
        <f>C7</f>
        <v>0</v>
      </c>
      <c r="D46" s="63"/>
      <c r="E46" s="50"/>
      <c r="F46" s="50"/>
      <c r="G46" s="4"/>
    </row>
    <row r="47" spans="1:7" ht="27.95" customHeight="1" x14ac:dyDescent="0.25">
      <c r="A47" s="4"/>
      <c r="B47" s="8" t="s">
        <v>114</v>
      </c>
      <c r="C47" s="14">
        <f>C27</f>
        <v>0</v>
      </c>
      <c r="D47" s="63"/>
      <c r="E47" s="50"/>
      <c r="F47" s="50"/>
      <c r="G47" s="4"/>
    </row>
    <row r="48" spans="1:7" ht="27.95" customHeight="1" x14ac:dyDescent="0.25">
      <c r="A48" s="4"/>
      <c r="B48" s="5" t="s">
        <v>115</v>
      </c>
      <c r="C48" s="14">
        <f>C7-C27</f>
        <v>0</v>
      </c>
      <c r="D48" s="63"/>
      <c r="E48" s="50"/>
      <c r="F48" s="50"/>
      <c r="G48" s="4"/>
    </row>
    <row r="49" spans="1:7" ht="27.95" customHeight="1" x14ac:dyDescent="0.25">
      <c r="A49" s="4"/>
      <c r="B49" s="8" t="s">
        <v>116</v>
      </c>
      <c r="C49" s="14">
        <f>C31</f>
        <v>0</v>
      </c>
      <c r="D49" s="63"/>
      <c r="E49" s="50"/>
      <c r="F49" s="50"/>
      <c r="G49" s="4"/>
    </row>
    <row r="50" spans="1:7" ht="27.95" customHeight="1" x14ac:dyDescent="0.25">
      <c r="A50" s="4"/>
      <c r="B50" s="5" t="s">
        <v>117</v>
      </c>
      <c r="C50" s="14">
        <f>C39</f>
        <v>0</v>
      </c>
      <c r="D50" s="63"/>
      <c r="E50" s="50"/>
      <c r="F50" s="50"/>
      <c r="G50" s="4"/>
    </row>
    <row r="51" spans="1:7" ht="27.95" customHeight="1" x14ac:dyDescent="0.25">
      <c r="A51" s="4"/>
      <c r="B51" s="8" t="s">
        <v>118</v>
      </c>
      <c r="C51" s="19">
        <f>C40</f>
        <v>0</v>
      </c>
      <c r="D51" s="63"/>
      <c r="E51" s="50"/>
      <c r="F51" s="50"/>
      <c r="G51" s="4"/>
    </row>
    <row r="52" spans="1:7" ht="27.95" customHeight="1" x14ac:dyDescent="0.25">
      <c r="A52" s="4"/>
      <c r="B52" s="5" t="s">
        <v>119</v>
      </c>
      <c r="C52" s="19">
        <f>C7+C8-C40</f>
        <v>0</v>
      </c>
      <c r="D52" s="63"/>
      <c r="E52" s="50"/>
      <c r="F52" s="50"/>
      <c r="G52" s="4"/>
    </row>
    <row r="53" spans="1:7" ht="27.95" customHeight="1" x14ac:dyDescent="0.25">
      <c r="A53" s="4"/>
      <c r="B53" s="8" t="s">
        <v>120</v>
      </c>
      <c r="C53" s="20">
        <f>IF(C7&gt;0,C40/C7,0)</f>
        <v>0</v>
      </c>
      <c r="D53" s="63"/>
      <c r="E53" s="50"/>
      <c r="F53" s="50"/>
      <c r="G53" s="4"/>
    </row>
    <row r="54" spans="1:7" ht="9.9499999999999993" customHeight="1" x14ac:dyDescent="0.25">
      <c r="A54" s="4"/>
      <c r="B54" s="4"/>
      <c r="C54" s="4"/>
      <c r="D54" s="4"/>
      <c r="E54" s="4"/>
      <c r="F54" s="4"/>
      <c r="G54" s="4"/>
    </row>
    <row r="55" spans="1:7" ht="35.1" customHeight="1" x14ac:dyDescent="0.25">
      <c r="A55" s="4"/>
      <c r="B55" s="60" t="s">
        <v>79</v>
      </c>
      <c r="C55" s="50"/>
      <c r="D55" s="50"/>
      <c r="E55" s="50"/>
      <c r="F55" s="50"/>
      <c r="G55" s="4"/>
    </row>
    <row r="56" spans="1:7" ht="6" customHeight="1" x14ac:dyDescent="0.25">
      <c r="A56" s="4"/>
      <c r="B56" s="2"/>
      <c r="C56" s="2"/>
      <c r="D56" s="2"/>
      <c r="E56" s="2"/>
      <c r="F56" s="2"/>
      <c r="G56" s="4"/>
    </row>
    <row r="57" spans="1:7" x14ac:dyDescent="0.25">
      <c r="A57" s="4"/>
      <c r="B57" s="4"/>
      <c r="C57" s="4"/>
      <c r="D57" s="4"/>
      <c r="E57" s="4"/>
      <c r="F57" s="4"/>
      <c r="G57" s="4"/>
    </row>
    <row r="58" spans="1:7" x14ac:dyDescent="0.25">
      <c r="A58" s="4"/>
      <c r="B58" s="4"/>
      <c r="C58" s="4"/>
      <c r="D58" s="4"/>
      <c r="E58" s="4"/>
      <c r="F58" s="4"/>
      <c r="G58" s="4"/>
    </row>
    <row r="59" spans="1:7" x14ac:dyDescent="0.25">
      <c r="A59" s="4"/>
      <c r="B59" s="4"/>
      <c r="C59" s="4"/>
      <c r="D59" s="4"/>
      <c r="E59" s="4"/>
      <c r="F59" s="4"/>
      <c r="G59" s="4"/>
    </row>
    <row r="60" spans="1:7" x14ac:dyDescent="0.25">
      <c r="A60" s="4"/>
      <c r="B60" s="4"/>
      <c r="C60" s="4"/>
      <c r="D60" s="4"/>
      <c r="E60" s="4"/>
      <c r="F60" s="4"/>
      <c r="G60" s="4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4"/>
      <c r="B65" s="4"/>
      <c r="C65" s="4"/>
      <c r="D65" s="4"/>
      <c r="E65" s="4"/>
      <c r="F65" s="4"/>
      <c r="G65" s="4"/>
    </row>
    <row r="66" spans="1:7" x14ac:dyDescent="0.25">
      <c r="A66" s="4"/>
      <c r="B66" s="4"/>
      <c r="C66" s="4"/>
      <c r="D66" s="4"/>
      <c r="E66" s="4"/>
      <c r="F66" s="4"/>
      <c r="G66" s="4"/>
    </row>
    <row r="67" spans="1:7" x14ac:dyDescent="0.25">
      <c r="A67" s="4"/>
      <c r="B67" s="4"/>
      <c r="C67" s="4"/>
      <c r="D67" s="4"/>
      <c r="E67" s="4"/>
      <c r="F67" s="4"/>
      <c r="G67" s="4"/>
    </row>
    <row r="68" spans="1:7" x14ac:dyDescent="0.25">
      <c r="A68" s="4"/>
      <c r="B68" s="4"/>
      <c r="C68" s="4"/>
      <c r="D68" s="4"/>
      <c r="E68" s="4"/>
      <c r="F68" s="4"/>
      <c r="G68" s="4"/>
    </row>
    <row r="69" spans="1:7" x14ac:dyDescent="0.25">
      <c r="A69" s="4"/>
      <c r="B69" s="4"/>
      <c r="C69" s="4"/>
      <c r="D69" s="4"/>
      <c r="E69" s="4"/>
      <c r="F69" s="4"/>
      <c r="G69" s="4"/>
    </row>
    <row r="70" spans="1:7" x14ac:dyDescent="0.25">
      <c r="A70" s="4"/>
      <c r="B70" s="4"/>
      <c r="C70" s="4"/>
      <c r="D70" s="4"/>
      <c r="E70" s="4"/>
      <c r="F70" s="4"/>
      <c r="G70" s="4"/>
    </row>
    <row r="71" spans="1:7" x14ac:dyDescent="0.25">
      <c r="A71" s="4"/>
      <c r="B71" s="4"/>
      <c r="C71" s="4"/>
      <c r="D71" s="4"/>
      <c r="E71" s="4"/>
      <c r="F71" s="4"/>
      <c r="G71" s="4"/>
    </row>
    <row r="72" spans="1:7" x14ac:dyDescent="0.25">
      <c r="A72" s="4"/>
      <c r="B72" s="4"/>
      <c r="C72" s="4"/>
      <c r="D72" s="4"/>
      <c r="E72" s="4"/>
      <c r="F72" s="4"/>
      <c r="G72" s="4"/>
    </row>
    <row r="73" spans="1:7" x14ac:dyDescent="0.25">
      <c r="A73" s="4"/>
      <c r="B73" s="4"/>
      <c r="C73" s="4"/>
      <c r="D73" s="4"/>
      <c r="E73" s="4"/>
      <c r="F73" s="4"/>
      <c r="G73" s="4"/>
    </row>
    <row r="74" spans="1:7" x14ac:dyDescent="0.25">
      <c r="A74" s="4"/>
      <c r="B74" s="4"/>
      <c r="C74" s="4"/>
      <c r="D74" s="4"/>
      <c r="E74" s="4"/>
      <c r="F74" s="4"/>
      <c r="G74" s="4"/>
    </row>
    <row r="75" spans="1:7" x14ac:dyDescent="0.25">
      <c r="A75" s="4"/>
      <c r="B75" s="4"/>
      <c r="C75" s="4"/>
      <c r="D75" s="4"/>
      <c r="E75" s="4"/>
      <c r="F75" s="4"/>
      <c r="G75" s="4"/>
    </row>
    <row r="76" spans="1:7" x14ac:dyDescent="0.25">
      <c r="A76" s="4"/>
      <c r="B76" s="4"/>
      <c r="C76" s="4"/>
      <c r="D76" s="4"/>
      <c r="E76" s="4"/>
      <c r="F76" s="4"/>
      <c r="G76" s="4"/>
    </row>
    <row r="77" spans="1:7" x14ac:dyDescent="0.25">
      <c r="A77" s="4"/>
      <c r="B77" s="4"/>
      <c r="C77" s="4"/>
      <c r="D77" s="4"/>
      <c r="E77" s="4"/>
      <c r="F77" s="4"/>
      <c r="G77" s="4"/>
    </row>
    <row r="78" spans="1:7" x14ac:dyDescent="0.25">
      <c r="A78" s="4"/>
      <c r="B78" s="4"/>
      <c r="C78" s="4"/>
      <c r="D78" s="4"/>
      <c r="E78" s="4"/>
      <c r="F78" s="4"/>
      <c r="G78" s="4"/>
    </row>
    <row r="79" spans="1:7" x14ac:dyDescent="0.25">
      <c r="A79" s="4"/>
      <c r="B79" s="4"/>
      <c r="C79" s="4"/>
      <c r="D79" s="4"/>
      <c r="E79" s="4"/>
      <c r="F79" s="4"/>
      <c r="G79" s="4"/>
    </row>
    <row r="80" spans="1:7" x14ac:dyDescent="0.25">
      <c r="A80" s="4"/>
      <c r="B80" s="4"/>
      <c r="C80" s="4"/>
      <c r="D80" s="4"/>
      <c r="E80" s="4"/>
      <c r="F80" s="4"/>
      <c r="G80" s="4"/>
    </row>
  </sheetData>
  <mergeCells count="48">
    <mergeCell ref="B55:F55"/>
    <mergeCell ref="D31:F31"/>
    <mergeCell ref="D46:F46"/>
    <mergeCell ref="D22:F22"/>
    <mergeCell ref="B5:F5"/>
    <mergeCell ref="D40:F40"/>
    <mergeCell ref="D36:F36"/>
    <mergeCell ref="B45:F45"/>
    <mergeCell ref="D52:F52"/>
    <mergeCell ref="D21:F21"/>
    <mergeCell ref="D6:F6"/>
    <mergeCell ref="D49:F49"/>
    <mergeCell ref="D48:F48"/>
    <mergeCell ref="D17:F17"/>
    <mergeCell ref="D7:F7"/>
    <mergeCell ref="D53:F53"/>
    <mergeCell ref="B2:F2"/>
    <mergeCell ref="D37:F37"/>
    <mergeCell ref="B42:F42"/>
    <mergeCell ref="D12:F12"/>
    <mergeCell ref="D18:F18"/>
    <mergeCell ref="D30:F30"/>
    <mergeCell ref="D8:F8"/>
    <mergeCell ref="D25:F25"/>
    <mergeCell ref="D15:F15"/>
    <mergeCell ref="D33:F33"/>
    <mergeCell ref="D39:F39"/>
    <mergeCell ref="D24:F24"/>
    <mergeCell ref="D38:F38"/>
    <mergeCell ref="B29:F29"/>
    <mergeCell ref="D14:F14"/>
    <mergeCell ref="D23:F23"/>
    <mergeCell ref="B3:F3"/>
    <mergeCell ref="D47:F47"/>
    <mergeCell ref="D16:F16"/>
    <mergeCell ref="D43:F43"/>
    <mergeCell ref="D51:F51"/>
    <mergeCell ref="B10:F10"/>
    <mergeCell ref="D35:F35"/>
    <mergeCell ref="D50:F50"/>
    <mergeCell ref="D26:F26"/>
    <mergeCell ref="D20:F20"/>
    <mergeCell ref="D34:F34"/>
    <mergeCell ref="D19:F19"/>
    <mergeCell ref="D11:F11"/>
    <mergeCell ref="D13:F13"/>
    <mergeCell ref="D27:F27"/>
    <mergeCell ref="D32:F32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2C94C"/>
  </sheetPr>
  <dimension ref="A1:G80"/>
  <sheetViews>
    <sheetView zoomScale="175" zoomScaleNormal="175" workbookViewId="0">
      <pane xSplit="1" ySplit="4" topLeftCell="B33" activePane="bottomRight" state="frozen"/>
      <selection pane="topRight"/>
      <selection pane="bottomLeft"/>
      <selection pane="bottomRight" activeCell="D39" sqref="D39:F39"/>
    </sheetView>
  </sheetViews>
  <sheetFormatPr defaultRowHeight="15" x14ac:dyDescent="0.25"/>
  <cols>
    <col min="1" max="1" width="3" customWidth="1"/>
    <col min="2" max="2" width="30" customWidth="1"/>
    <col min="3" max="6" width="22" customWidth="1"/>
    <col min="7" max="7" width="3" customWidth="1"/>
  </cols>
  <sheetData>
    <row r="1" spans="1:7" ht="8.1" customHeight="1" x14ac:dyDescent="0.25">
      <c r="A1" s="4"/>
      <c r="B1" s="4"/>
      <c r="C1" s="4"/>
      <c r="D1" s="4"/>
      <c r="E1" s="4"/>
      <c r="F1" s="4"/>
      <c r="G1" s="4"/>
    </row>
    <row r="2" spans="1:7" ht="50.1" customHeight="1" x14ac:dyDescent="0.25">
      <c r="A2" s="4"/>
      <c r="B2" s="70" t="s">
        <v>121</v>
      </c>
      <c r="C2" s="50"/>
      <c r="D2" s="50"/>
      <c r="E2" s="50"/>
      <c r="F2" s="50"/>
      <c r="G2" s="4"/>
    </row>
    <row r="3" spans="1:7" ht="21.95" customHeight="1" x14ac:dyDescent="0.25">
      <c r="A3" s="4"/>
      <c r="B3" s="62" t="s">
        <v>201</v>
      </c>
      <c r="C3" s="50"/>
      <c r="D3" s="50"/>
      <c r="E3" s="50"/>
      <c r="F3" s="50"/>
      <c r="G3" s="4"/>
    </row>
    <row r="4" spans="1:7" ht="9.9499999999999993" customHeight="1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65" t="s">
        <v>122</v>
      </c>
      <c r="C5" s="50"/>
      <c r="D5" s="50"/>
      <c r="E5" s="50"/>
      <c r="F5" s="50"/>
      <c r="G5" s="4"/>
    </row>
    <row r="6" spans="1:7" ht="30" customHeight="1" x14ac:dyDescent="0.25">
      <c r="A6" s="4"/>
      <c r="B6" s="5" t="s">
        <v>21</v>
      </c>
      <c r="C6" s="21" t="str">
        <f>'Q1'!C6</f>
        <v>Single</v>
      </c>
      <c r="D6" s="66" t="s">
        <v>82</v>
      </c>
      <c r="E6" s="67"/>
      <c r="F6" s="67"/>
      <c r="G6" s="4"/>
    </row>
    <row r="7" spans="1:7" ht="30" customHeight="1" x14ac:dyDescent="0.25">
      <c r="A7" s="4"/>
      <c r="B7" s="5" t="s">
        <v>123</v>
      </c>
      <c r="C7" s="7">
        <v>0</v>
      </c>
      <c r="D7" s="66" t="s">
        <v>124</v>
      </c>
      <c r="E7" s="67"/>
      <c r="F7" s="67"/>
      <c r="G7" s="4"/>
    </row>
    <row r="8" spans="1:7" ht="30" customHeight="1" x14ac:dyDescent="0.25">
      <c r="A8" s="4"/>
      <c r="B8" s="8" t="s">
        <v>125</v>
      </c>
      <c r="C8" s="7">
        <v>0</v>
      </c>
      <c r="D8" s="66" t="s">
        <v>27</v>
      </c>
      <c r="E8" s="67"/>
      <c r="F8" s="67"/>
      <c r="G8" s="4"/>
    </row>
    <row r="9" spans="1:7" ht="9.9499999999999993" customHeight="1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65" t="s">
        <v>126</v>
      </c>
      <c r="C10" s="50"/>
      <c r="D10" s="50"/>
      <c r="E10" s="50"/>
      <c r="F10" s="50"/>
      <c r="G10" s="4"/>
    </row>
    <row r="11" spans="1:7" ht="27.95" customHeight="1" x14ac:dyDescent="0.25">
      <c r="A11" s="4"/>
      <c r="B11" s="9" t="s">
        <v>29</v>
      </c>
      <c r="C11" s="9" t="s">
        <v>30</v>
      </c>
      <c r="D11" s="68" t="s">
        <v>31</v>
      </c>
      <c r="E11" s="50"/>
      <c r="F11" s="50"/>
      <c r="G11" s="4"/>
    </row>
    <row r="12" spans="1:7" ht="26.1" customHeight="1" x14ac:dyDescent="0.25">
      <c r="A12" s="4"/>
      <c r="B12" s="5" t="s">
        <v>32</v>
      </c>
      <c r="C12" s="10">
        <v>0</v>
      </c>
      <c r="D12" s="64"/>
      <c r="E12" s="50"/>
      <c r="F12" s="50"/>
      <c r="G12" s="4"/>
    </row>
    <row r="13" spans="1:7" ht="26.1" customHeight="1" x14ac:dyDescent="0.25">
      <c r="A13" s="4"/>
      <c r="B13" s="8" t="s">
        <v>33</v>
      </c>
      <c r="C13" s="10">
        <v>0</v>
      </c>
      <c r="D13" s="64"/>
      <c r="E13" s="50"/>
      <c r="F13" s="50"/>
      <c r="G13" s="4"/>
    </row>
    <row r="14" spans="1:7" ht="26.1" customHeight="1" x14ac:dyDescent="0.25">
      <c r="A14" s="4"/>
      <c r="B14" s="5" t="s">
        <v>34</v>
      </c>
      <c r="C14" s="10">
        <v>0</v>
      </c>
      <c r="D14" s="64"/>
      <c r="E14" s="50"/>
      <c r="F14" s="50"/>
      <c r="G14" s="4"/>
    </row>
    <row r="15" spans="1:7" ht="26.1" customHeight="1" x14ac:dyDescent="0.25">
      <c r="A15" s="4"/>
      <c r="B15" s="8" t="s">
        <v>35</v>
      </c>
      <c r="C15" s="10">
        <v>0</v>
      </c>
      <c r="D15" s="64"/>
      <c r="E15" s="50"/>
      <c r="F15" s="50"/>
      <c r="G15" s="4"/>
    </row>
    <row r="16" spans="1:7" ht="26.1" customHeight="1" x14ac:dyDescent="0.25">
      <c r="A16" s="4"/>
      <c r="B16" s="5" t="s">
        <v>36</v>
      </c>
      <c r="C16" s="10">
        <v>0</v>
      </c>
      <c r="D16" s="64"/>
      <c r="E16" s="50"/>
      <c r="F16" s="50"/>
      <c r="G16" s="4"/>
    </row>
    <row r="17" spans="1:7" ht="26.1" customHeight="1" x14ac:dyDescent="0.25">
      <c r="A17" s="4"/>
      <c r="B17" s="8" t="s">
        <v>37</v>
      </c>
      <c r="C17" s="10">
        <v>0</v>
      </c>
      <c r="D17" s="64"/>
      <c r="E17" s="50"/>
      <c r="F17" s="50"/>
      <c r="G17" s="4"/>
    </row>
    <row r="18" spans="1:7" ht="26.1" customHeight="1" x14ac:dyDescent="0.25">
      <c r="A18" s="4"/>
      <c r="B18" s="5" t="s">
        <v>38</v>
      </c>
      <c r="C18" s="10">
        <v>0</v>
      </c>
      <c r="D18" s="64"/>
      <c r="E18" s="50"/>
      <c r="F18" s="50"/>
      <c r="G18" s="4"/>
    </row>
    <row r="19" spans="1:7" ht="26.1" customHeight="1" x14ac:dyDescent="0.25">
      <c r="A19" s="4"/>
      <c r="B19" s="8" t="s">
        <v>39</v>
      </c>
      <c r="C19" s="10">
        <v>0</v>
      </c>
      <c r="D19" s="64"/>
      <c r="E19" s="50"/>
      <c r="F19" s="50"/>
      <c r="G19" s="4"/>
    </row>
    <row r="20" spans="1:7" ht="26.1" customHeight="1" x14ac:dyDescent="0.25">
      <c r="A20" s="4"/>
      <c r="B20" s="5" t="s">
        <v>40</v>
      </c>
      <c r="C20" s="10">
        <v>0</v>
      </c>
      <c r="D20" s="64"/>
      <c r="E20" s="50"/>
      <c r="F20" s="50"/>
      <c r="G20" s="4"/>
    </row>
    <row r="21" spans="1:7" ht="26.1" customHeight="1" x14ac:dyDescent="0.25">
      <c r="A21" s="4"/>
      <c r="B21" s="8" t="s">
        <v>41</v>
      </c>
      <c r="C21" s="10">
        <v>0</v>
      </c>
      <c r="D21" s="64"/>
      <c r="E21" s="50"/>
      <c r="F21" s="50"/>
      <c r="G21" s="4"/>
    </row>
    <row r="22" spans="1:7" ht="26.1" customHeight="1" x14ac:dyDescent="0.25">
      <c r="A22" s="4"/>
      <c r="B22" s="5" t="s">
        <v>42</v>
      </c>
      <c r="C22" s="10">
        <v>0</v>
      </c>
      <c r="D22" s="64"/>
      <c r="E22" s="50"/>
      <c r="F22" s="50"/>
      <c r="G22" s="4"/>
    </row>
    <row r="23" spans="1:7" ht="26.1" customHeight="1" x14ac:dyDescent="0.25">
      <c r="A23" s="4"/>
      <c r="B23" s="8" t="s">
        <v>43</v>
      </c>
      <c r="C23" s="10">
        <v>0</v>
      </c>
      <c r="D23" s="64"/>
      <c r="E23" s="50"/>
      <c r="F23" s="50"/>
      <c r="G23" s="4"/>
    </row>
    <row r="24" spans="1:7" ht="26.1" customHeight="1" x14ac:dyDescent="0.25">
      <c r="A24" s="4"/>
      <c r="B24" s="5" t="s">
        <v>44</v>
      </c>
      <c r="C24" s="10">
        <v>0</v>
      </c>
      <c r="D24" s="64"/>
      <c r="E24" s="50"/>
      <c r="F24" s="50"/>
      <c r="G24" s="4"/>
    </row>
    <row r="25" spans="1:7" ht="26.1" customHeight="1" x14ac:dyDescent="0.25">
      <c r="A25" s="4"/>
      <c r="B25" s="8" t="s">
        <v>45</v>
      </c>
      <c r="C25" s="10">
        <v>0</v>
      </c>
      <c r="D25" s="64"/>
      <c r="E25" s="50"/>
      <c r="F25" s="50"/>
      <c r="G25" s="4"/>
    </row>
    <row r="26" spans="1:7" ht="26.1" customHeight="1" x14ac:dyDescent="0.25">
      <c r="A26" s="4"/>
      <c r="B26" s="5" t="s">
        <v>46</v>
      </c>
      <c r="C26" s="10">
        <v>0</v>
      </c>
      <c r="D26" s="64"/>
      <c r="E26" s="50"/>
      <c r="F26" s="50"/>
      <c r="G26" s="4"/>
    </row>
    <row r="27" spans="1:7" ht="30" customHeight="1" x14ac:dyDescent="0.25">
      <c r="A27" s="4"/>
      <c r="B27" s="11" t="s">
        <v>127</v>
      </c>
      <c r="C27" s="12">
        <f>SUM(C12:C26)</f>
        <v>0</v>
      </c>
      <c r="D27" s="69"/>
      <c r="E27" s="50"/>
      <c r="F27" s="50"/>
      <c r="G27" s="4"/>
    </row>
    <row r="28" spans="1:7" ht="9.9499999999999993" customHeight="1" x14ac:dyDescent="0.25">
      <c r="A28" s="4"/>
      <c r="B28" s="4"/>
      <c r="C28" s="4"/>
      <c r="D28" s="4"/>
      <c r="E28" s="4"/>
      <c r="F28" s="4"/>
      <c r="G28" s="4"/>
    </row>
    <row r="29" spans="1:7" ht="30" customHeight="1" x14ac:dyDescent="0.25">
      <c r="A29" s="4"/>
      <c r="B29" s="65" t="s">
        <v>128</v>
      </c>
      <c r="C29" s="50"/>
      <c r="D29" s="50"/>
      <c r="E29" s="50"/>
      <c r="F29" s="50"/>
      <c r="G29" s="4"/>
    </row>
    <row r="30" spans="1:7" ht="30" customHeight="1" x14ac:dyDescent="0.25">
      <c r="A30" s="4"/>
      <c r="B30" s="5" t="s">
        <v>49</v>
      </c>
      <c r="C30" s="14">
        <f>SUM(C7-C27)*0.9235</f>
        <v>0</v>
      </c>
      <c r="D30" s="66" t="s">
        <v>50</v>
      </c>
      <c r="E30" s="67"/>
      <c r="F30" s="67"/>
      <c r="G30" s="4"/>
    </row>
    <row r="31" spans="1:7" ht="30" customHeight="1" x14ac:dyDescent="0.25">
      <c r="A31" s="4"/>
      <c r="B31" s="8" t="s">
        <v>51</v>
      </c>
      <c r="C31" s="14">
        <f>IF(C30&lt;=176100,C30*0.153,176100*0.153+(C30-176100)*0.029)</f>
        <v>0</v>
      </c>
      <c r="D31" s="66" t="s">
        <v>52</v>
      </c>
      <c r="E31" s="67"/>
      <c r="F31" s="67"/>
      <c r="G31" s="4"/>
    </row>
    <row r="32" spans="1:7" ht="30" customHeight="1" x14ac:dyDescent="0.25">
      <c r="A32" s="4"/>
      <c r="B32" s="5" t="s">
        <v>53</v>
      </c>
      <c r="C32" s="14">
        <f>C31*0.5</f>
        <v>0</v>
      </c>
      <c r="D32" s="66" t="s">
        <v>54</v>
      </c>
      <c r="E32" s="67"/>
      <c r="F32" s="67"/>
      <c r="G32" s="4"/>
    </row>
    <row r="33" spans="1:7" ht="30" customHeight="1" x14ac:dyDescent="0.25">
      <c r="A33" s="4"/>
      <c r="B33" s="8" t="s">
        <v>129</v>
      </c>
      <c r="C33" s="14">
        <f>C27</f>
        <v>0</v>
      </c>
      <c r="D33" s="66" t="s">
        <v>56</v>
      </c>
      <c r="E33" s="67"/>
      <c r="F33" s="67"/>
      <c r="G33" s="4"/>
    </row>
    <row r="34" spans="1:7" ht="30" customHeight="1" x14ac:dyDescent="0.25">
      <c r="A34" s="4"/>
      <c r="B34" s="5" t="s">
        <v>57</v>
      </c>
      <c r="C34" s="14">
        <f>(C7+C8)*4</f>
        <v>0</v>
      </c>
      <c r="D34" s="66" t="s">
        <v>58</v>
      </c>
      <c r="E34" s="67"/>
      <c r="F34" s="67"/>
      <c r="G34" s="4"/>
    </row>
    <row r="35" spans="1:7" ht="30" customHeight="1" x14ac:dyDescent="0.25">
      <c r="A35" s="4"/>
      <c r="B35" s="8" t="s">
        <v>59</v>
      </c>
      <c r="C35" s="14">
        <f>C34-(C32*4)-(C33*4)</f>
        <v>0</v>
      </c>
      <c r="D35" s="66" t="s">
        <v>60</v>
      </c>
      <c r="E35" s="67"/>
      <c r="F35" s="67"/>
      <c r="G35" s="4"/>
    </row>
    <row r="36" spans="1:7" ht="30" customHeight="1" x14ac:dyDescent="0.25">
      <c r="A36" s="4"/>
      <c r="B36" s="5" t="s">
        <v>61</v>
      </c>
      <c r="C36" s="14">
        <f>IF(C6="Single",16100,IF(C6="Married Filing Jointly",32200,IF(C6="Married Filing Separately",16100,24150)))</f>
        <v>16100</v>
      </c>
      <c r="D36" s="96" t="s">
        <v>239</v>
      </c>
      <c r="E36" s="67"/>
      <c r="F36" s="67"/>
      <c r="G36" s="4"/>
    </row>
    <row r="37" spans="1:7" ht="30" customHeight="1" x14ac:dyDescent="0.25">
      <c r="A37" s="4"/>
      <c r="B37" s="8" t="s">
        <v>62</v>
      </c>
      <c r="C37" s="14">
        <f>MAX(0,C35-C36)</f>
        <v>0</v>
      </c>
      <c r="D37" s="66" t="s">
        <v>63</v>
      </c>
      <c r="E37" s="67"/>
      <c r="F37" s="67"/>
      <c r="G37" s="4"/>
    </row>
    <row r="38" spans="1:7" ht="30" customHeight="1" x14ac:dyDescent="0.25">
      <c r="A38" s="4"/>
      <c r="B38" s="5" t="s">
        <v>64</v>
      </c>
      <c r="C38" s="14">
        <f>IF(C6="Single",IF(C37&lt;=12400,C37*0.1,IF(C37&lt;=50400,1240+(C37-12400)*0.12,IF(C37&lt;=105700,5800+(C37-50400)*0.22,IF(C37&lt;=201775,17966+(C37-105700)*0.24,IF(C37&lt;=256225,41024+(C37-201775)*0.32,IF(C37&lt;=640600,58448+(C37-256225)*0.35,192979.25+(C37-640600)*0.37)))))),IF(C6="Married Filing Jointly",IF(C37&lt;=24800,C37*0.1,IF(C37&lt;=100800,2480+(C37-24800)*0.12,IF(C37&lt;=211400,11600+(C37-100800)*0.22,IF(C37&lt;=403550,35932+(C37-211400)*0.24,IF(C37&lt;=512450,82048+(C37-403550)*0.32,IF(C37&lt;=768700,116896+(C37-512450)*0.35,206583.5+(C37-768700)*0.37)))))),IF(C6="Head of Household",IF(C37&lt;=17700,C37*0.1,IF(C37&lt;=67450,1770+(C37-17700)*0.12,IF(C37&lt;=105700,7740+(C37-67450)*0.22,IF(C37&lt;=201750,16155+(C37-105700)*0.24,IF(C37&lt;=256200,39207+(C37-201750)*0.32,IF(C37&lt;=640600,56631+(C37-256200)*0.35,191171+(C37-640600)*0.37)))))),IF(C37&lt;=12400,C37*0.1,IF(C37&lt;=50400,1240+(C37-12400)*0.12,IF(C37&lt;=105700,5800+(C37-50400)*0.22,IF(C37&lt;=201775,17966+(C37-105700)*0.24,IF(C37&lt;=256225,41024+(C37-201775)*0.32,IF(C37&lt;=384350,58448+(C37-256225)*0.35,103291.75+(C37-384350)*0.37)))))))))</f>
        <v>0</v>
      </c>
      <c r="D38" s="96" t="s">
        <v>243</v>
      </c>
      <c r="E38" s="67"/>
      <c r="F38" s="67"/>
      <c r="G38" s="4"/>
    </row>
    <row r="39" spans="1:7" ht="30" customHeight="1" x14ac:dyDescent="0.25">
      <c r="A39" s="4"/>
      <c r="B39" s="8" t="s">
        <v>130</v>
      </c>
      <c r="C39" s="15">
        <f>C38/4</f>
        <v>0</v>
      </c>
      <c r="D39" s="66" t="s">
        <v>66</v>
      </c>
      <c r="E39" s="67"/>
      <c r="F39" s="67"/>
      <c r="G39" s="4"/>
    </row>
    <row r="40" spans="1:7" ht="30" customHeight="1" x14ac:dyDescent="0.25">
      <c r="A40" s="4"/>
      <c r="B40" s="5" t="s">
        <v>131</v>
      </c>
      <c r="C40" s="16">
        <f>C31+C39</f>
        <v>0</v>
      </c>
      <c r="D40" s="66" t="s">
        <v>68</v>
      </c>
      <c r="E40" s="67"/>
      <c r="F40" s="67"/>
      <c r="G40" s="4"/>
    </row>
    <row r="41" spans="1:7" ht="9.9499999999999993" customHeight="1" x14ac:dyDescent="0.25">
      <c r="A41" s="4"/>
      <c r="B41" s="4"/>
      <c r="C41" s="4"/>
      <c r="D41" s="4"/>
      <c r="E41" s="4"/>
      <c r="F41" s="4"/>
      <c r="G41" s="4"/>
    </row>
    <row r="42" spans="1:7" ht="39.950000000000003" customHeight="1" x14ac:dyDescent="0.25">
      <c r="A42" s="4"/>
      <c r="B42" s="71" t="s">
        <v>202</v>
      </c>
      <c r="C42" s="72"/>
      <c r="D42" s="72"/>
      <c r="E42" s="72"/>
      <c r="F42" s="72"/>
      <c r="G42" s="4"/>
    </row>
    <row r="43" spans="1:7" ht="39.950000000000003" customHeight="1" x14ac:dyDescent="0.25">
      <c r="A43" s="4"/>
      <c r="B43" s="17" t="s">
        <v>69</v>
      </c>
      <c r="C43" s="18">
        <f>ROUNDUP(C40,2)</f>
        <v>0</v>
      </c>
      <c r="D43" s="80" t="s">
        <v>204</v>
      </c>
      <c r="E43" s="50"/>
      <c r="F43" s="50"/>
      <c r="G43" s="4"/>
    </row>
    <row r="44" spans="1:7" ht="9.9499999999999993" customHeight="1" x14ac:dyDescent="0.25">
      <c r="A44" s="4"/>
      <c r="B44" s="4"/>
      <c r="C44" s="4"/>
      <c r="D44" s="4"/>
      <c r="E44" s="4"/>
      <c r="F44" s="4"/>
      <c r="G44" s="4"/>
    </row>
    <row r="45" spans="1:7" ht="30" customHeight="1" x14ac:dyDescent="0.25">
      <c r="A45" s="4"/>
      <c r="B45" s="65" t="s">
        <v>132</v>
      </c>
      <c r="C45" s="50"/>
      <c r="D45" s="50"/>
      <c r="E45" s="50"/>
      <c r="F45" s="50"/>
      <c r="G45" s="4"/>
    </row>
    <row r="46" spans="1:7" ht="27.95" customHeight="1" x14ac:dyDescent="0.25">
      <c r="A46" s="4"/>
      <c r="B46" s="5" t="s">
        <v>133</v>
      </c>
      <c r="C46" s="14">
        <f>C7</f>
        <v>0</v>
      </c>
      <c r="D46" s="63"/>
      <c r="E46" s="50"/>
      <c r="F46" s="50"/>
      <c r="G46" s="4"/>
    </row>
    <row r="47" spans="1:7" ht="27.95" customHeight="1" x14ac:dyDescent="0.25">
      <c r="A47" s="4"/>
      <c r="B47" s="8" t="s">
        <v>134</v>
      </c>
      <c r="C47" s="14">
        <f>C27</f>
        <v>0</v>
      </c>
      <c r="D47" s="63"/>
      <c r="E47" s="50"/>
      <c r="F47" s="50"/>
      <c r="G47" s="4"/>
    </row>
    <row r="48" spans="1:7" ht="27.95" customHeight="1" x14ac:dyDescent="0.25">
      <c r="A48" s="4"/>
      <c r="B48" s="5" t="s">
        <v>135</v>
      </c>
      <c r="C48" s="14">
        <f>C7-C27</f>
        <v>0</v>
      </c>
      <c r="D48" s="63"/>
      <c r="E48" s="50"/>
      <c r="F48" s="50"/>
      <c r="G48" s="4"/>
    </row>
    <row r="49" spans="1:7" ht="27.95" customHeight="1" x14ac:dyDescent="0.25">
      <c r="A49" s="4"/>
      <c r="B49" s="8" t="s">
        <v>136</v>
      </c>
      <c r="C49" s="14">
        <f>C31</f>
        <v>0</v>
      </c>
      <c r="D49" s="63"/>
      <c r="E49" s="50"/>
      <c r="F49" s="50"/>
      <c r="G49" s="4"/>
    </row>
    <row r="50" spans="1:7" ht="27.95" customHeight="1" x14ac:dyDescent="0.25">
      <c r="A50" s="4"/>
      <c r="B50" s="5" t="s">
        <v>137</v>
      </c>
      <c r="C50" s="14">
        <f>C39</f>
        <v>0</v>
      </c>
      <c r="D50" s="63"/>
      <c r="E50" s="50"/>
      <c r="F50" s="50"/>
      <c r="G50" s="4"/>
    </row>
    <row r="51" spans="1:7" ht="27.95" customHeight="1" x14ac:dyDescent="0.25">
      <c r="A51" s="4"/>
      <c r="B51" s="8" t="s">
        <v>138</v>
      </c>
      <c r="C51" s="19">
        <f>C40</f>
        <v>0</v>
      </c>
      <c r="D51" s="63"/>
      <c r="E51" s="50"/>
      <c r="F51" s="50"/>
      <c r="G51" s="4"/>
    </row>
    <row r="52" spans="1:7" ht="27.95" customHeight="1" x14ac:dyDescent="0.25">
      <c r="A52" s="4"/>
      <c r="B52" s="5" t="s">
        <v>139</v>
      </c>
      <c r="C52" s="19">
        <f>C7+C8-C40</f>
        <v>0</v>
      </c>
      <c r="D52" s="63"/>
      <c r="E52" s="50"/>
      <c r="F52" s="50"/>
      <c r="G52" s="4"/>
    </row>
    <row r="53" spans="1:7" ht="27.95" customHeight="1" x14ac:dyDescent="0.25">
      <c r="A53" s="4"/>
      <c r="B53" s="8" t="s">
        <v>140</v>
      </c>
      <c r="C53" s="20">
        <f>IF(C7&gt;0,C40/C7,0)</f>
        <v>0</v>
      </c>
      <c r="D53" s="63"/>
      <c r="E53" s="50"/>
      <c r="F53" s="50"/>
      <c r="G53" s="4"/>
    </row>
    <row r="54" spans="1:7" ht="9.9499999999999993" customHeight="1" x14ac:dyDescent="0.25">
      <c r="A54" s="4"/>
      <c r="B54" s="4"/>
      <c r="C54" s="4"/>
      <c r="D54" s="4"/>
      <c r="E54" s="4"/>
      <c r="F54" s="4"/>
      <c r="G54" s="4"/>
    </row>
    <row r="55" spans="1:7" ht="35.1" customHeight="1" x14ac:dyDescent="0.25">
      <c r="A55" s="4"/>
      <c r="B55" s="60" t="s">
        <v>79</v>
      </c>
      <c r="C55" s="50"/>
      <c r="D55" s="50"/>
      <c r="E55" s="50"/>
      <c r="F55" s="50"/>
      <c r="G55" s="4"/>
    </row>
    <row r="56" spans="1:7" ht="6" customHeight="1" x14ac:dyDescent="0.25">
      <c r="A56" s="4"/>
      <c r="B56" s="2"/>
      <c r="C56" s="2"/>
      <c r="D56" s="2"/>
      <c r="E56" s="2"/>
      <c r="F56" s="2"/>
      <c r="G56" s="4"/>
    </row>
    <row r="57" spans="1:7" x14ac:dyDescent="0.25">
      <c r="A57" s="4"/>
      <c r="B57" s="4"/>
      <c r="C57" s="4"/>
      <c r="D57" s="4"/>
      <c r="E57" s="4"/>
      <c r="F57" s="4"/>
      <c r="G57" s="4"/>
    </row>
    <row r="58" spans="1:7" x14ac:dyDescent="0.25">
      <c r="A58" s="4"/>
      <c r="B58" s="4"/>
      <c r="C58" s="4"/>
      <c r="D58" s="4"/>
      <c r="E58" s="4"/>
      <c r="F58" s="4"/>
      <c r="G58" s="4"/>
    </row>
    <row r="59" spans="1:7" x14ac:dyDescent="0.25">
      <c r="A59" s="4"/>
      <c r="B59" s="4"/>
      <c r="C59" s="4"/>
      <c r="D59" s="4"/>
      <c r="E59" s="4"/>
      <c r="F59" s="4"/>
      <c r="G59" s="4"/>
    </row>
    <row r="60" spans="1:7" x14ac:dyDescent="0.25">
      <c r="A60" s="4"/>
      <c r="B60" s="4"/>
      <c r="C60" s="4"/>
      <c r="D60" s="4"/>
      <c r="E60" s="4"/>
      <c r="F60" s="4"/>
      <c r="G60" s="4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4"/>
      <c r="B65" s="4"/>
      <c r="C65" s="4"/>
      <c r="D65" s="4"/>
      <c r="E65" s="4"/>
      <c r="F65" s="4"/>
      <c r="G65" s="4"/>
    </row>
    <row r="66" spans="1:7" x14ac:dyDescent="0.25">
      <c r="A66" s="4"/>
      <c r="B66" s="4"/>
      <c r="C66" s="4"/>
      <c r="D66" s="4"/>
      <c r="E66" s="4"/>
      <c r="F66" s="4"/>
      <c r="G66" s="4"/>
    </row>
    <row r="67" spans="1:7" x14ac:dyDescent="0.25">
      <c r="A67" s="4"/>
      <c r="B67" s="4"/>
      <c r="C67" s="4"/>
      <c r="D67" s="4"/>
      <c r="E67" s="4"/>
      <c r="F67" s="4"/>
      <c r="G67" s="4"/>
    </row>
    <row r="68" spans="1:7" x14ac:dyDescent="0.25">
      <c r="A68" s="4"/>
      <c r="B68" s="4"/>
      <c r="C68" s="4"/>
      <c r="D68" s="4"/>
      <c r="E68" s="4"/>
      <c r="F68" s="4"/>
      <c r="G68" s="4"/>
    </row>
    <row r="69" spans="1:7" x14ac:dyDescent="0.25">
      <c r="A69" s="4"/>
      <c r="B69" s="4"/>
      <c r="C69" s="4"/>
      <c r="D69" s="4"/>
      <c r="E69" s="4"/>
      <c r="F69" s="4"/>
      <c r="G69" s="4"/>
    </row>
    <row r="70" spans="1:7" x14ac:dyDescent="0.25">
      <c r="A70" s="4"/>
      <c r="B70" s="4"/>
      <c r="C70" s="4"/>
      <c r="D70" s="4"/>
      <c r="E70" s="4"/>
      <c r="F70" s="4"/>
      <c r="G70" s="4"/>
    </row>
    <row r="71" spans="1:7" x14ac:dyDescent="0.25">
      <c r="A71" s="4"/>
      <c r="B71" s="4"/>
      <c r="C71" s="4"/>
      <c r="D71" s="4"/>
      <c r="E71" s="4"/>
      <c r="F71" s="4"/>
      <c r="G71" s="4"/>
    </row>
    <row r="72" spans="1:7" x14ac:dyDescent="0.25">
      <c r="A72" s="4"/>
      <c r="B72" s="4"/>
      <c r="C72" s="4"/>
      <c r="D72" s="4"/>
      <c r="E72" s="4"/>
      <c r="F72" s="4"/>
      <c r="G72" s="4"/>
    </row>
    <row r="73" spans="1:7" x14ac:dyDescent="0.25">
      <c r="A73" s="4"/>
      <c r="B73" s="4"/>
      <c r="C73" s="4"/>
      <c r="D73" s="4"/>
      <c r="E73" s="4"/>
      <c r="F73" s="4"/>
      <c r="G73" s="4"/>
    </row>
    <row r="74" spans="1:7" x14ac:dyDescent="0.25">
      <c r="A74" s="4"/>
      <c r="B74" s="4"/>
      <c r="C74" s="4"/>
      <c r="D74" s="4"/>
      <c r="E74" s="4"/>
      <c r="F74" s="4"/>
      <c r="G74" s="4"/>
    </row>
    <row r="75" spans="1:7" x14ac:dyDescent="0.25">
      <c r="A75" s="4"/>
      <c r="B75" s="4"/>
      <c r="C75" s="4"/>
      <c r="D75" s="4"/>
      <c r="E75" s="4"/>
      <c r="F75" s="4"/>
      <c r="G75" s="4"/>
    </row>
    <row r="76" spans="1:7" x14ac:dyDescent="0.25">
      <c r="A76" s="4"/>
      <c r="B76" s="4"/>
      <c r="C76" s="4"/>
      <c r="D76" s="4"/>
      <c r="E76" s="4"/>
      <c r="F76" s="4"/>
      <c r="G76" s="4"/>
    </row>
    <row r="77" spans="1:7" x14ac:dyDescent="0.25">
      <c r="A77" s="4"/>
      <c r="B77" s="4"/>
      <c r="C77" s="4"/>
      <c r="D77" s="4"/>
      <c r="E77" s="4"/>
      <c r="F77" s="4"/>
      <c r="G77" s="4"/>
    </row>
    <row r="78" spans="1:7" x14ac:dyDescent="0.25">
      <c r="A78" s="4"/>
      <c r="B78" s="4"/>
      <c r="C78" s="4"/>
      <c r="D78" s="4"/>
      <c r="E78" s="4"/>
      <c r="F78" s="4"/>
      <c r="G78" s="4"/>
    </row>
    <row r="79" spans="1:7" x14ac:dyDescent="0.25">
      <c r="A79" s="4"/>
      <c r="B79" s="4"/>
      <c r="C79" s="4"/>
      <c r="D79" s="4"/>
      <c r="E79" s="4"/>
      <c r="F79" s="4"/>
      <c r="G79" s="4"/>
    </row>
    <row r="80" spans="1:7" x14ac:dyDescent="0.25">
      <c r="A80" s="4"/>
      <c r="B80" s="4"/>
      <c r="C80" s="4"/>
      <c r="D80" s="4"/>
      <c r="E80" s="4"/>
      <c r="F80" s="4"/>
      <c r="G80" s="4"/>
    </row>
  </sheetData>
  <mergeCells count="48">
    <mergeCell ref="B55:F55"/>
    <mergeCell ref="D31:F31"/>
    <mergeCell ref="D46:F46"/>
    <mergeCell ref="D22:F22"/>
    <mergeCell ref="B5:F5"/>
    <mergeCell ref="D40:F40"/>
    <mergeCell ref="D36:F36"/>
    <mergeCell ref="B45:F45"/>
    <mergeCell ref="D52:F52"/>
    <mergeCell ref="D21:F21"/>
    <mergeCell ref="D6:F6"/>
    <mergeCell ref="D49:F49"/>
    <mergeCell ref="D48:F48"/>
    <mergeCell ref="D17:F17"/>
    <mergeCell ref="D7:F7"/>
    <mergeCell ref="D53:F53"/>
    <mergeCell ref="B2:F2"/>
    <mergeCell ref="D37:F37"/>
    <mergeCell ref="B42:F42"/>
    <mergeCell ref="D12:F12"/>
    <mergeCell ref="D18:F18"/>
    <mergeCell ref="D30:F30"/>
    <mergeCell ref="D8:F8"/>
    <mergeCell ref="D25:F25"/>
    <mergeCell ref="D15:F15"/>
    <mergeCell ref="D33:F33"/>
    <mergeCell ref="D39:F39"/>
    <mergeCell ref="D24:F24"/>
    <mergeCell ref="D38:F38"/>
    <mergeCell ref="B29:F29"/>
    <mergeCell ref="D14:F14"/>
    <mergeCell ref="D23:F23"/>
    <mergeCell ref="B3:F3"/>
    <mergeCell ref="D47:F47"/>
    <mergeCell ref="D16:F16"/>
    <mergeCell ref="D43:F43"/>
    <mergeCell ref="D51:F51"/>
    <mergeCell ref="B10:F10"/>
    <mergeCell ref="D35:F35"/>
    <mergeCell ref="D50:F50"/>
    <mergeCell ref="D26:F26"/>
    <mergeCell ref="D20:F20"/>
    <mergeCell ref="D34:F34"/>
    <mergeCell ref="D19:F19"/>
    <mergeCell ref="D11:F11"/>
    <mergeCell ref="D13:F13"/>
    <mergeCell ref="D27:F27"/>
    <mergeCell ref="D32:F32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C4B6"/>
  </sheetPr>
  <dimension ref="A1:H70"/>
  <sheetViews>
    <sheetView workbookViewId="0">
      <pane xSplit="1" ySplit="4" topLeftCell="B26" activePane="bottomRight" state="frozen"/>
      <selection pane="topRight"/>
      <selection pane="bottomLeft"/>
      <selection pane="bottomRight" activeCell="K30" sqref="K30"/>
    </sheetView>
  </sheetViews>
  <sheetFormatPr defaultRowHeight="15" x14ac:dyDescent="0.25"/>
  <cols>
    <col min="1" max="1" width="3" customWidth="1"/>
    <col min="2" max="2" width="30" customWidth="1"/>
    <col min="3" max="6" width="18" customWidth="1"/>
    <col min="7" max="7" width="20" customWidth="1"/>
    <col min="8" max="8" width="3" customWidth="1"/>
  </cols>
  <sheetData>
    <row r="1" spans="1:8" ht="8.1" customHeight="1" x14ac:dyDescent="0.25">
      <c r="A1" s="4"/>
      <c r="B1" s="4"/>
      <c r="C1" s="4"/>
      <c r="D1" s="4"/>
      <c r="E1" s="4"/>
      <c r="F1" s="4"/>
      <c r="G1" s="4"/>
      <c r="H1" s="4"/>
    </row>
    <row r="2" spans="1:8" ht="50.1" customHeight="1" x14ac:dyDescent="0.25">
      <c r="A2" s="4"/>
      <c r="B2" s="81" t="s">
        <v>205</v>
      </c>
      <c r="C2" s="50"/>
      <c r="D2" s="50"/>
      <c r="E2" s="50"/>
      <c r="F2" s="50"/>
      <c r="G2" s="50"/>
      <c r="H2" s="4"/>
    </row>
    <row r="3" spans="1:8" ht="21.95" customHeight="1" x14ac:dyDescent="0.25">
      <c r="A3" s="4"/>
      <c r="B3" s="62" t="s">
        <v>141</v>
      </c>
      <c r="C3" s="50"/>
      <c r="D3" s="50"/>
      <c r="E3" s="50"/>
      <c r="F3" s="50"/>
      <c r="G3" s="50"/>
      <c r="H3" s="4"/>
    </row>
    <row r="4" spans="1:8" ht="9.9499999999999993" customHeight="1" x14ac:dyDescent="0.25">
      <c r="A4" s="4"/>
      <c r="B4" s="4"/>
      <c r="C4" s="4"/>
      <c r="D4" s="4"/>
      <c r="E4" s="4"/>
      <c r="F4" s="4"/>
      <c r="G4" s="4"/>
      <c r="H4" s="4"/>
    </row>
    <row r="5" spans="1:8" ht="30" customHeight="1" x14ac:dyDescent="0.25">
      <c r="A5" s="4"/>
      <c r="B5" s="65" t="s">
        <v>142</v>
      </c>
      <c r="C5" s="50"/>
      <c r="D5" s="50"/>
      <c r="E5" s="50"/>
      <c r="F5" s="50"/>
      <c r="G5" s="50"/>
      <c r="H5" s="4"/>
    </row>
    <row r="6" spans="1:8" ht="27.95" customHeight="1" x14ac:dyDescent="0.25">
      <c r="A6" s="4"/>
      <c r="B6" s="9"/>
      <c r="C6" s="9" t="s">
        <v>143</v>
      </c>
      <c r="D6" s="9" t="s">
        <v>144</v>
      </c>
      <c r="E6" s="9" t="s">
        <v>145</v>
      </c>
      <c r="F6" s="9" t="s">
        <v>146</v>
      </c>
      <c r="G6" s="9" t="s">
        <v>147</v>
      </c>
      <c r="H6" s="4"/>
    </row>
    <row r="7" spans="1:8" ht="27.95" customHeight="1" x14ac:dyDescent="0.25">
      <c r="A7" s="4"/>
      <c r="B7" s="5" t="s">
        <v>148</v>
      </c>
      <c r="C7" s="22">
        <f>'Q1'!C7</f>
        <v>0</v>
      </c>
      <c r="D7" s="22">
        <f>'Q2'!C7</f>
        <v>0</v>
      </c>
      <c r="E7" s="22">
        <f>'Q3'!C7</f>
        <v>0</v>
      </c>
      <c r="F7" s="22">
        <f>'Q4'!C7</f>
        <v>0</v>
      </c>
      <c r="G7" s="23">
        <f t="shared" ref="G7:G14" si="0">SUM(C7:F7)</f>
        <v>0</v>
      </c>
      <c r="H7" s="4"/>
    </row>
    <row r="8" spans="1:8" ht="27.95" customHeight="1" x14ac:dyDescent="0.25">
      <c r="A8" s="4"/>
      <c r="B8" s="8" t="s">
        <v>149</v>
      </c>
      <c r="C8" s="22">
        <f>'Q1'!C8</f>
        <v>0</v>
      </c>
      <c r="D8" s="22">
        <f>'Q2'!C8</f>
        <v>0</v>
      </c>
      <c r="E8" s="22">
        <f>'Q3'!C8</f>
        <v>0</v>
      </c>
      <c r="F8" s="22">
        <f>'Q4'!C8</f>
        <v>0</v>
      </c>
      <c r="G8" s="23">
        <f t="shared" si="0"/>
        <v>0</v>
      </c>
      <c r="H8" s="4"/>
    </row>
    <row r="9" spans="1:8" ht="27.95" customHeight="1" x14ac:dyDescent="0.25">
      <c r="A9" s="4"/>
      <c r="B9" s="5" t="s">
        <v>150</v>
      </c>
      <c r="C9" s="22">
        <f>'Q1'!C27</f>
        <v>0</v>
      </c>
      <c r="D9" s="22">
        <f>'Q2'!C27</f>
        <v>0</v>
      </c>
      <c r="E9" s="22">
        <f>'Q3'!C27</f>
        <v>0</v>
      </c>
      <c r="F9" s="22">
        <f>'Q4'!C27</f>
        <v>0</v>
      </c>
      <c r="G9" s="23">
        <f t="shared" si="0"/>
        <v>0</v>
      </c>
      <c r="H9" s="4"/>
    </row>
    <row r="10" spans="1:8" ht="27.95" customHeight="1" x14ac:dyDescent="0.25">
      <c r="A10" s="4"/>
      <c r="B10" s="8" t="s">
        <v>151</v>
      </c>
      <c r="C10" s="22">
        <f>'Q1'!C7-'Q1'!C27</f>
        <v>0</v>
      </c>
      <c r="D10" s="22">
        <f>'Q2'!C7-'Q2'!C27</f>
        <v>0</v>
      </c>
      <c r="E10" s="22">
        <f>'Q3'!C7-'Q3'!C27</f>
        <v>0</v>
      </c>
      <c r="F10" s="22">
        <f>'Q4'!C7-'Q4'!C27</f>
        <v>0</v>
      </c>
      <c r="G10" s="23">
        <f t="shared" si="0"/>
        <v>0</v>
      </c>
      <c r="H10" s="4"/>
    </row>
    <row r="11" spans="1:8" ht="27.95" customHeight="1" x14ac:dyDescent="0.25">
      <c r="A11" s="4"/>
      <c r="B11" s="5" t="s">
        <v>152</v>
      </c>
      <c r="C11" s="22">
        <f>'Q1'!C31</f>
        <v>0</v>
      </c>
      <c r="D11" s="22">
        <f>'Q2'!C31</f>
        <v>0</v>
      </c>
      <c r="E11" s="22">
        <f>'Q3'!C31</f>
        <v>0</v>
      </c>
      <c r="F11" s="22">
        <f>'Q4'!C31</f>
        <v>0</v>
      </c>
      <c r="G11" s="23">
        <f t="shared" si="0"/>
        <v>0</v>
      </c>
      <c r="H11" s="4"/>
    </row>
    <row r="12" spans="1:8" ht="27.95" customHeight="1" x14ac:dyDescent="0.25">
      <c r="A12" s="4"/>
      <c r="B12" s="8" t="s">
        <v>153</v>
      </c>
      <c r="C12" s="22">
        <f>'Q1'!C39</f>
        <v>0</v>
      </c>
      <c r="D12" s="22">
        <f>'Q2'!C39</f>
        <v>0</v>
      </c>
      <c r="E12" s="22">
        <f>'Q3'!C39</f>
        <v>0</v>
      </c>
      <c r="F12" s="22">
        <f>'Q4'!C39</f>
        <v>0</v>
      </c>
      <c r="G12" s="23">
        <f t="shared" si="0"/>
        <v>0</v>
      </c>
      <c r="H12" s="4"/>
    </row>
    <row r="13" spans="1:8" ht="27.95" customHeight="1" x14ac:dyDescent="0.25">
      <c r="A13" s="4"/>
      <c r="B13" s="24" t="s">
        <v>154</v>
      </c>
      <c r="C13" s="25">
        <f>'Q1'!C40</f>
        <v>0</v>
      </c>
      <c r="D13" s="25">
        <f>'Q2'!C40</f>
        <v>0</v>
      </c>
      <c r="E13" s="25">
        <f>'Q3'!C40</f>
        <v>0</v>
      </c>
      <c r="F13" s="25">
        <f>'Q4'!C40</f>
        <v>0</v>
      </c>
      <c r="G13" s="26">
        <f t="shared" si="0"/>
        <v>0</v>
      </c>
      <c r="H13" s="4"/>
    </row>
    <row r="14" spans="1:8" ht="27.95" customHeight="1" x14ac:dyDescent="0.25">
      <c r="A14" s="4"/>
      <c r="B14" s="27" t="s">
        <v>155</v>
      </c>
      <c r="C14" s="28">
        <f>'Q1'!C7+'Q1'!C8-'Q1'!C40</f>
        <v>0</v>
      </c>
      <c r="D14" s="28">
        <f>'Q2'!C7+'Q2'!C8-'Q2'!C40</f>
        <v>0</v>
      </c>
      <c r="E14" s="28">
        <f>'Q3'!C7+'Q3'!C8-'Q3'!C40</f>
        <v>0</v>
      </c>
      <c r="F14" s="28">
        <f>'Q4'!C7+'Q4'!C8-'Q4'!C40</f>
        <v>0</v>
      </c>
      <c r="G14" s="7">
        <f t="shared" si="0"/>
        <v>0</v>
      </c>
      <c r="H14" s="4"/>
    </row>
    <row r="15" spans="1:8" ht="9.9499999999999993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30" customHeight="1" x14ac:dyDescent="0.25">
      <c r="A16" s="4"/>
      <c r="B16" s="65" t="s">
        <v>156</v>
      </c>
      <c r="C16" s="50"/>
      <c r="D16" s="50"/>
      <c r="E16" s="50"/>
      <c r="F16" s="50"/>
      <c r="G16" s="50"/>
      <c r="H16" s="4"/>
    </row>
    <row r="17" spans="1:8" ht="27.95" customHeight="1" x14ac:dyDescent="0.25">
      <c r="A17" s="4"/>
      <c r="B17" s="9" t="s">
        <v>157</v>
      </c>
      <c r="C17" s="9" t="s">
        <v>158</v>
      </c>
      <c r="D17" s="9" t="s">
        <v>159</v>
      </c>
      <c r="E17" s="9" t="s">
        <v>160</v>
      </c>
      <c r="F17" s="9" t="s">
        <v>161</v>
      </c>
      <c r="G17" s="9" t="s">
        <v>162</v>
      </c>
      <c r="H17" s="4"/>
    </row>
    <row r="18" spans="1:8" ht="30" customHeight="1" x14ac:dyDescent="0.25">
      <c r="A18" s="4"/>
      <c r="B18" s="29" t="s">
        <v>163</v>
      </c>
      <c r="C18" s="48">
        <v>46127</v>
      </c>
      <c r="D18" s="30">
        <f>ROUNDUP('Q1'!C40,2)</f>
        <v>0</v>
      </c>
      <c r="E18" s="7">
        <v>0</v>
      </c>
      <c r="F18" s="31">
        <f>D18-E18</f>
        <v>0</v>
      </c>
      <c r="G18" s="32" t="str">
        <f>IF(E18&gt;=D18,"✓ PAID",IF(E18&gt;0,"PARTIAL","UNPAID"))</f>
        <v>✓ PAID</v>
      </c>
      <c r="H18" s="4"/>
    </row>
    <row r="19" spans="1:8" ht="30" customHeight="1" x14ac:dyDescent="0.25">
      <c r="A19" s="4"/>
      <c r="B19" s="33" t="s">
        <v>164</v>
      </c>
      <c r="C19" s="49">
        <v>46189</v>
      </c>
      <c r="D19" s="34">
        <f>ROUNDUP('Q2'!C40,2)</f>
        <v>0</v>
      </c>
      <c r="E19" s="7">
        <v>0</v>
      </c>
      <c r="F19" s="35">
        <f>D19-E19</f>
        <v>0</v>
      </c>
      <c r="G19" s="36" t="str">
        <f>IF(E19&gt;=D19,"✓ PAID",IF(E19&gt;0,"PARTIAL","UNPAID"))</f>
        <v>✓ PAID</v>
      </c>
      <c r="H19" s="4"/>
    </row>
    <row r="20" spans="1:8" ht="30" customHeight="1" x14ac:dyDescent="0.25">
      <c r="A20" s="4"/>
      <c r="B20" s="29" t="s">
        <v>165</v>
      </c>
      <c r="C20" s="48">
        <v>46280</v>
      </c>
      <c r="D20" s="30">
        <f>ROUNDUP('Q3'!C40,2)</f>
        <v>0</v>
      </c>
      <c r="E20" s="7">
        <v>0</v>
      </c>
      <c r="F20" s="31">
        <f>D20-E20</f>
        <v>0</v>
      </c>
      <c r="G20" s="32" t="str">
        <f>IF(E20&gt;=D20,"✓ PAID",IF(E20&gt;0,"PARTIAL","UNPAID"))</f>
        <v>✓ PAID</v>
      </c>
      <c r="H20" s="4"/>
    </row>
    <row r="21" spans="1:8" ht="30" customHeight="1" x14ac:dyDescent="0.25">
      <c r="A21" s="4"/>
      <c r="B21" s="33" t="s">
        <v>166</v>
      </c>
      <c r="C21" s="49">
        <v>46402</v>
      </c>
      <c r="D21" s="34">
        <f>ROUNDUP('Q4'!C40,2)</f>
        <v>0</v>
      </c>
      <c r="E21" s="7">
        <v>0</v>
      </c>
      <c r="F21" s="35">
        <f>D21-E21</f>
        <v>0</v>
      </c>
      <c r="G21" s="36" t="str">
        <f>IF(E21&gt;=D21,"✓ PAID",IF(E21&gt;0,"PARTIAL","UNPAID"))</f>
        <v>✓ PAID</v>
      </c>
      <c r="H21" s="4"/>
    </row>
    <row r="22" spans="1:8" ht="32.1" customHeight="1" x14ac:dyDescent="0.25">
      <c r="A22" s="4"/>
      <c r="B22" s="11" t="s">
        <v>167</v>
      </c>
      <c r="C22" s="13"/>
      <c r="D22" s="12">
        <f>SUM(D18:D21)</f>
        <v>0</v>
      </c>
      <c r="E22" s="12">
        <f>SUM(E18:E21)</f>
        <v>0</v>
      </c>
      <c r="F22" s="12">
        <f>SUM(F18:F21)</f>
        <v>0</v>
      </c>
      <c r="G22" s="37" t="str">
        <f>IF(E22&gt;=D22,"✓ ALL PAID","BALANCE DUE")</f>
        <v>✓ ALL PAID</v>
      </c>
      <c r="H22" s="4"/>
    </row>
    <row r="23" spans="1:8" ht="9.9499999999999993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30" customHeight="1" x14ac:dyDescent="0.25">
      <c r="A24" s="4"/>
      <c r="B24" s="65" t="s">
        <v>168</v>
      </c>
      <c r="C24" s="50"/>
      <c r="D24" s="50"/>
      <c r="E24" s="50"/>
      <c r="F24" s="50"/>
      <c r="G24" s="50"/>
      <c r="H24" s="4"/>
    </row>
    <row r="25" spans="1:8" ht="30" customHeight="1" x14ac:dyDescent="0.25">
      <c r="A25" s="4"/>
      <c r="B25" s="5" t="s">
        <v>169</v>
      </c>
      <c r="C25" s="76"/>
      <c r="D25" s="50"/>
      <c r="E25" s="77">
        <f>G7+G8</f>
        <v>0</v>
      </c>
      <c r="F25" s="50"/>
      <c r="G25" s="50"/>
      <c r="H25" s="4"/>
    </row>
    <row r="26" spans="1:8" ht="30" customHeight="1" x14ac:dyDescent="0.25">
      <c r="A26" s="4"/>
      <c r="B26" s="8" t="s">
        <v>170</v>
      </c>
      <c r="C26" s="74"/>
      <c r="D26" s="50"/>
      <c r="E26" s="77">
        <f>G9</f>
        <v>0</v>
      </c>
      <c r="F26" s="50"/>
      <c r="G26" s="50"/>
      <c r="H26" s="4"/>
    </row>
    <row r="27" spans="1:8" ht="30" customHeight="1" x14ac:dyDescent="0.25">
      <c r="A27" s="4"/>
      <c r="B27" s="38" t="s">
        <v>171</v>
      </c>
      <c r="C27" s="76"/>
      <c r="D27" s="50"/>
      <c r="E27" s="73">
        <f>G13</f>
        <v>0</v>
      </c>
      <c r="F27" s="50"/>
      <c r="G27" s="50"/>
      <c r="H27" s="4"/>
    </row>
    <row r="28" spans="1:8" ht="30" customHeight="1" x14ac:dyDescent="0.25">
      <c r="A28" s="4"/>
      <c r="B28" s="39" t="s">
        <v>172</v>
      </c>
      <c r="C28" s="74"/>
      <c r="D28" s="50"/>
      <c r="E28" s="73">
        <f>G14</f>
        <v>0</v>
      </c>
      <c r="F28" s="50"/>
      <c r="G28" s="50"/>
      <c r="H28" s="4"/>
    </row>
    <row r="29" spans="1:8" ht="30" customHeight="1" x14ac:dyDescent="0.25">
      <c r="A29" s="4"/>
      <c r="B29" s="5" t="s">
        <v>173</v>
      </c>
      <c r="C29" s="76"/>
      <c r="D29" s="50"/>
      <c r="E29" s="75">
        <f>IF(G7&gt;0,G11/G7,0)</f>
        <v>0</v>
      </c>
      <c r="F29" s="50"/>
      <c r="G29" s="50"/>
      <c r="H29" s="4"/>
    </row>
    <row r="30" spans="1:8" ht="30" customHeight="1" x14ac:dyDescent="0.25">
      <c r="A30" s="4"/>
      <c r="B30" s="8" t="s">
        <v>174</v>
      </c>
      <c r="C30" s="74"/>
      <c r="D30" s="50"/>
      <c r="E30" s="75">
        <f>IF(G7&gt;0,G12/G7,0)</f>
        <v>0</v>
      </c>
      <c r="F30" s="50"/>
      <c r="G30" s="50"/>
      <c r="H30" s="4"/>
    </row>
    <row r="31" spans="1:8" ht="30" customHeight="1" x14ac:dyDescent="0.25">
      <c r="A31" s="4"/>
      <c r="B31" s="5" t="s">
        <v>175</v>
      </c>
      <c r="C31" s="76"/>
      <c r="D31" s="50"/>
      <c r="E31" s="75">
        <f>IF(G7&gt;0,G13/(G7+G8),0)</f>
        <v>0</v>
      </c>
      <c r="F31" s="50"/>
      <c r="G31" s="50"/>
      <c r="H31" s="4"/>
    </row>
    <row r="32" spans="1:8" ht="30" customHeight="1" x14ac:dyDescent="0.25">
      <c r="A32" s="4"/>
      <c r="B32" s="8" t="s">
        <v>176</v>
      </c>
      <c r="C32" s="74"/>
      <c r="D32" s="50"/>
      <c r="E32" s="77">
        <f>G14/12</f>
        <v>0</v>
      </c>
      <c r="F32" s="50"/>
      <c r="G32" s="50"/>
      <c r="H32" s="4"/>
    </row>
    <row r="33" spans="1:8" ht="9.9499999999999993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35.1" customHeight="1" x14ac:dyDescent="0.25">
      <c r="A34" s="4"/>
      <c r="B34" s="60" t="s">
        <v>177</v>
      </c>
      <c r="C34" s="50"/>
      <c r="D34" s="50"/>
      <c r="E34" s="50"/>
      <c r="F34" s="50"/>
      <c r="G34" s="50"/>
      <c r="H34" s="4"/>
    </row>
    <row r="35" spans="1:8" ht="6" customHeight="1" x14ac:dyDescent="0.25">
      <c r="A35" s="4"/>
      <c r="B35" s="2"/>
      <c r="C35" s="2"/>
      <c r="D35" s="2"/>
      <c r="E35" s="2"/>
      <c r="F35" s="2"/>
      <c r="G35" s="2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</sheetData>
  <mergeCells count="22">
    <mergeCell ref="B34:G34"/>
    <mergeCell ref="C29:D29"/>
    <mergeCell ref="E27:G27"/>
    <mergeCell ref="C25:D25"/>
    <mergeCell ref="E26:G26"/>
    <mergeCell ref="C31:D31"/>
    <mergeCell ref="E25:G25"/>
    <mergeCell ref="E32:G32"/>
    <mergeCell ref="C27:D27"/>
    <mergeCell ref="C32:D32"/>
    <mergeCell ref="C28:D28"/>
    <mergeCell ref="E29:G29"/>
    <mergeCell ref="B2:G2"/>
    <mergeCell ref="E28:G28"/>
    <mergeCell ref="C30:D30"/>
    <mergeCell ref="E31:G31"/>
    <mergeCell ref="E30:G30"/>
    <mergeCell ref="C26:D26"/>
    <mergeCell ref="B24:G24"/>
    <mergeCell ref="B5:G5"/>
    <mergeCell ref="B3:G3"/>
    <mergeCell ref="B16:G1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B1D3A"/>
  </sheetPr>
  <dimension ref="A1:H50"/>
  <sheetViews>
    <sheetView workbookViewId="0">
      <selection activeCell="B4" sqref="B4"/>
    </sheetView>
  </sheetViews>
  <sheetFormatPr defaultRowHeight="15" x14ac:dyDescent="0.25"/>
  <cols>
    <col min="1" max="1" width="3" customWidth="1"/>
    <col min="2" max="2" width="14" customWidth="1"/>
    <col min="3" max="7" width="22" customWidth="1"/>
    <col min="8" max="8" width="3" customWidth="1"/>
  </cols>
  <sheetData>
    <row r="1" spans="1:8" ht="8.1" customHeight="1" x14ac:dyDescent="0.25">
      <c r="A1" s="4"/>
      <c r="B1" s="4"/>
      <c r="C1" s="4"/>
      <c r="D1" s="4"/>
      <c r="E1" s="4"/>
      <c r="F1" s="4"/>
      <c r="G1" s="4"/>
      <c r="H1" s="4"/>
    </row>
    <row r="2" spans="1:8" ht="45" customHeight="1" x14ac:dyDescent="0.25">
      <c r="A2" s="4"/>
      <c r="B2" s="84" t="s">
        <v>208</v>
      </c>
      <c r="C2" s="50"/>
      <c r="D2" s="50"/>
      <c r="E2" s="50"/>
      <c r="F2" s="50"/>
      <c r="G2" s="50"/>
      <c r="H2" s="4"/>
    </row>
    <row r="3" spans="1:8" ht="21.95" customHeight="1" x14ac:dyDescent="0.25">
      <c r="A3" s="4"/>
      <c r="B3" s="93" t="s">
        <v>241</v>
      </c>
      <c r="C3" s="50"/>
      <c r="D3" s="50"/>
      <c r="E3" s="50"/>
      <c r="F3" s="50"/>
      <c r="G3" s="50"/>
      <c r="H3" s="4"/>
    </row>
    <row r="4" spans="1:8" ht="9.9499999999999993" customHeight="1" x14ac:dyDescent="0.25">
      <c r="A4" s="4"/>
      <c r="B4" s="4"/>
      <c r="C4" s="4"/>
      <c r="D4" s="4"/>
      <c r="E4" s="4"/>
      <c r="F4" s="4"/>
      <c r="G4" s="4"/>
      <c r="H4" s="4"/>
    </row>
    <row r="5" spans="1:8" ht="30" customHeight="1" x14ac:dyDescent="0.25">
      <c r="A5" s="4"/>
      <c r="B5" s="40" t="s">
        <v>178</v>
      </c>
      <c r="C5" s="40" t="s">
        <v>22</v>
      </c>
      <c r="D5" s="40" t="s">
        <v>179</v>
      </c>
      <c r="E5" s="40" t="s">
        <v>180</v>
      </c>
      <c r="F5" s="40" t="s">
        <v>181</v>
      </c>
      <c r="G5" s="40" t="s">
        <v>182</v>
      </c>
      <c r="H5" s="4"/>
    </row>
    <row r="6" spans="1:8" ht="30" customHeight="1" x14ac:dyDescent="0.25">
      <c r="A6" s="4"/>
      <c r="B6" s="41" t="s">
        <v>183</v>
      </c>
      <c r="C6" s="86" t="s">
        <v>210</v>
      </c>
      <c r="D6" s="86" t="s">
        <v>217</v>
      </c>
      <c r="E6" s="86" t="s">
        <v>210</v>
      </c>
      <c r="F6" s="86" t="s">
        <v>226</v>
      </c>
      <c r="G6" s="86" t="s">
        <v>231</v>
      </c>
      <c r="H6" s="4"/>
    </row>
    <row r="7" spans="1:8" ht="30" customHeight="1" x14ac:dyDescent="0.25">
      <c r="A7" s="4"/>
      <c r="B7" s="42" t="s">
        <v>184</v>
      </c>
      <c r="C7" s="87" t="s">
        <v>211</v>
      </c>
      <c r="D7" s="87" t="s">
        <v>218</v>
      </c>
      <c r="E7" s="87" t="s">
        <v>211</v>
      </c>
      <c r="F7" s="87" t="s">
        <v>227</v>
      </c>
      <c r="G7" s="87" t="s">
        <v>232</v>
      </c>
      <c r="H7" s="4"/>
    </row>
    <row r="8" spans="1:8" ht="30" customHeight="1" x14ac:dyDescent="0.25">
      <c r="A8" s="4"/>
      <c r="B8" s="43" t="s">
        <v>185</v>
      </c>
      <c r="C8" s="88" t="s">
        <v>212</v>
      </c>
      <c r="D8" s="88" t="s">
        <v>219</v>
      </c>
      <c r="E8" s="88" t="s">
        <v>212</v>
      </c>
      <c r="F8" s="88" t="s">
        <v>228</v>
      </c>
      <c r="G8" s="88" t="s">
        <v>233</v>
      </c>
      <c r="H8" s="4"/>
    </row>
    <row r="9" spans="1:8" ht="30" customHeight="1" x14ac:dyDescent="0.25">
      <c r="A9" s="4"/>
      <c r="B9" s="44" t="s">
        <v>186</v>
      </c>
      <c r="C9" s="89" t="s">
        <v>213</v>
      </c>
      <c r="D9" s="89" t="s">
        <v>220</v>
      </c>
      <c r="E9" s="89" t="s">
        <v>213</v>
      </c>
      <c r="F9" s="89" t="s">
        <v>213</v>
      </c>
      <c r="G9" s="89" t="s">
        <v>234</v>
      </c>
      <c r="H9" s="4"/>
    </row>
    <row r="10" spans="1:8" ht="30" customHeight="1" x14ac:dyDescent="0.25">
      <c r="A10" s="4"/>
      <c r="B10" s="45" t="s">
        <v>187</v>
      </c>
      <c r="C10" s="90" t="s">
        <v>214</v>
      </c>
      <c r="D10" s="90" t="s">
        <v>221</v>
      </c>
      <c r="E10" s="90" t="s">
        <v>214</v>
      </c>
      <c r="F10" s="90" t="s">
        <v>229</v>
      </c>
      <c r="G10" s="90" t="s">
        <v>235</v>
      </c>
      <c r="H10" s="4"/>
    </row>
    <row r="11" spans="1:8" ht="30" customHeight="1" x14ac:dyDescent="0.25">
      <c r="A11" s="4"/>
      <c r="B11" s="46" t="s">
        <v>188</v>
      </c>
      <c r="C11" s="91" t="s">
        <v>215</v>
      </c>
      <c r="D11" s="91" t="s">
        <v>222</v>
      </c>
      <c r="E11" s="91" t="s">
        <v>224</v>
      </c>
      <c r="F11" s="91" t="s">
        <v>230</v>
      </c>
      <c r="G11" s="91" t="s">
        <v>236</v>
      </c>
      <c r="H11" s="4"/>
    </row>
    <row r="12" spans="1:8" ht="30" customHeight="1" x14ac:dyDescent="0.25">
      <c r="A12" s="4"/>
      <c r="B12" s="47" t="s">
        <v>189</v>
      </c>
      <c r="C12" s="92" t="s">
        <v>216</v>
      </c>
      <c r="D12" s="92" t="s">
        <v>223</v>
      </c>
      <c r="E12" s="92" t="s">
        <v>225</v>
      </c>
      <c r="F12" s="92" t="s">
        <v>216</v>
      </c>
      <c r="G12" s="92" t="s">
        <v>237</v>
      </c>
      <c r="H12" s="4"/>
    </row>
    <row r="13" spans="1:8" ht="9.9499999999999993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30" customHeight="1" x14ac:dyDescent="0.25">
      <c r="A14" s="4"/>
      <c r="B14" s="97" t="s">
        <v>240</v>
      </c>
      <c r="C14" s="50"/>
      <c r="D14" s="50"/>
      <c r="E14" s="50"/>
      <c r="F14" s="50"/>
      <c r="G14" s="50"/>
      <c r="H14" s="4"/>
    </row>
    <row r="15" spans="1:8" ht="9.9499999999999993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30" customHeight="1" x14ac:dyDescent="0.25">
      <c r="A16" s="4"/>
      <c r="B16" s="85" t="s">
        <v>209</v>
      </c>
      <c r="C16" s="50"/>
      <c r="D16" s="50"/>
      <c r="E16" s="50"/>
      <c r="F16" s="50"/>
      <c r="G16" s="50"/>
      <c r="H16" s="4"/>
    </row>
    <row r="17" spans="1:8" ht="27.95" customHeight="1" x14ac:dyDescent="0.25">
      <c r="A17" s="4"/>
      <c r="B17" s="78" t="s">
        <v>190</v>
      </c>
      <c r="C17" s="67"/>
      <c r="D17" s="67"/>
      <c r="E17" s="67"/>
      <c r="F17" s="83">
        <v>16100</v>
      </c>
      <c r="G17" s="67"/>
      <c r="H17" s="4"/>
    </row>
    <row r="18" spans="1:8" ht="27.95" customHeight="1" x14ac:dyDescent="0.25">
      <c r="A18" s="4"/>
      <c r="B18" s="79" t="s">
        <v>191</v>
      </c>
      <c r="C18" s="67"/>
      <c r="D18" s="67"/>
      <c r="E18" s="67"/>
      <c r="F18" s="83">
        <v>32200</v>
      </c>
      <c r="G18" s="67"/>
      <c r="H18" s="4"/>
    </row>
    <row r="19" spans="1:8" ht="27.95" customHeight="1" x14ac:dyDescent="0.25">
      <c r="A19" s="4"/>
      <c r="B19" s="78" t="s">
        <v>192</v>
      </c>
      <c r="C19" s="67"/>
      <c r="D19" s="67"/>
      <c r="E19" s="67"/>
      <c r="F19" s="83">
        <v>16100</v>
      </c>
      <c r="G19" s="67"/>
      <c r="H19" s="4"/>
    </row>
    <row r="20" spans="1:8" ht="27.95" customHeight="1" x14ac:dyDescent="0.25">
      <c r="A20" s="4"/>
      <c r="B20" s="79" t="s">
        <v>193</v>
      </c>
      <c r="C20" s="67"/>
      <c r="D20" s="67"/>
      <c r="E20" s="67"/>
      <c r="F20" s="83">
        <v>24150</v>
      </c>
      <c r="G20" s="67"/>
      <c r="H20" s="4"/>
    </row>
    <row r="21" spans="1:8" ht="9.9499999999999993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35.1" customHeight="1" x14ac:dyDescent="0.25">
      <c r="A22" s="4"/>
      <c r="B22" s="60" t="s">
        <v>194</v>
      </c>
      <c r="C22" s="50"/>
      <c r="D22" s="50"/>
      <c r="E22" s="50"/>
      <c r="F22" s="50"/>
      <c r="G22" s="50"/>
      <c r="H22" s="4"/>
    </row>
    <row r="23" spans="1:8" ht="6" customHeight="1" x14ac:dyDescent="0.25">
      <c r="A23" s="4"/>
      <c r="B23" s="2"/>
      <c r="C23" s="2"/>
      <c r="D23" s="2"/>
      <c r="E23" s="2"/>
      <c r="F23" s="2"/>
      <c r="G23" s="2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</sheetData>
  <mergeCells count="13">
    <mergeCell ref="B22:G22"/>
    <mergeCell ref="B14:G14"/>
    <mergeCell ref="F19:G19"/>
    <mergeCell ref="F20:G20"/>
    <mergeCell ref="F18:G18"/>
    <mergeCell ref="B19:E19"/>
    <mergeCell ref="B20:E20"/>
    <mergeCell ref="F17:G17"/>
    <mergeCell ref="B3:G3"/>
    <mergeCell ref="B2:G2"/>
    <mergeCell ref="B17:E17"/>
    <mergeCell ref="B16:G16"/>
    <mergeCell ref="B18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Q1</vt:lpstr>
      <vt:lpstr>Q2</vt:lpstr>
      <vt:lpstr>Q3</vt:lpstr>
      <vt:lpstr>Q4</vt:lpstr>
      <vt:lpstr>ANNUAL SUMMARY</vt:lpstr>
      <vt:lpstr>TAX BRACKETS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Tyrone Gregory</cp:lastModifiedBy>
  <dcterms:created xsi:type="dcterms:W3CDTF">2026-03-02T23:04:42Z</dcterms:created>
  <dcterms:modified xsi:type="dcterms:W3CDTF">2026-03-05T22:57:17Z</dcterms:modified>
</cp:coreProperties>
</file>